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activeTab="0"/>
  </bookViews>
  <sheets>
    <sheet name="Chart1" sheetId="1" r:id="rId1"/>
    <sheet name="cumdist" sheetId="2" r:id="rId2"/>
    <sheet name="Figure 7.8" sheetId="3" r:id="rId3"/>
    <sheet name="data" sheetId="4" r:id="rId4"/>
    <sheet name="7.10growththickness" sheetId="5" r:id="rId5"/>
    <sheet name="reversedgrowththickness" sheetId="6" r:id="rId6"/>
    <sheet name="chamber 1 ss" sheetId="7" r:id="rId7"/>
  </sheets>
  <definedNames>
    <definedName name="fred">'data'!#REF!</definedName>
    <definedName name="_xlnm.Print_Area" localSheetId="3">'data'!$AE:$AF</definedName>
  </definedNames>
  <calcPr fullCalcOnLoad="1"/>
</workbook>
</file>

<file path=xl/sharedStrings.xml><?xml version="1.0" encoding="utf-8"?>
<sst xmlns="http://schemas.openxmlformats.org/spreadsheetml/2006/main" count="57" uniqueCount="37">
  <si>
    <t>Distance from beginning of thickened layer to beginning of next thickened layer</t>
  </si>
  <si>
    <t>see column AA</t>
  </si>
  <si>
    <t>Photo 19</t>
  </si>
  <si>
    <t>Best estimate thickness in mm</t>
  </si>
  <si>
    <t>Cumulative distance from tip</t>
  </si>
  <si>
    <t>Photo 31, small scale</t>
  </si>
  <si>
    <t xml:space="preserve">Photo 28 </t>
  </si>
  <si>
    <t>Photo 27</t>
  </si>
  <si>
    <t>revised</t>
  </si>
  <si>
    <t>Photo 26</t>
  </si>
  <si>
    <t>Photo 25, lower left</t>
  </si>
  <si>
    <t xml:space="preserve">                                                                                </t>
  </si>
  <si>
    <t>79A</t>
  </si>
  <si>
    <t>79B</t>
  </si>
  <si>
    <t>Photo 25, lower right</t>
  </si>
  <si>
    <t>Photo 23</t>
  </si>
  <si>
    <t>Photo 7, low-mag</t>
  </si>
  <si>
    <t>Photo 22, top</t>
  </si>
  <si>
    <t>Photo 22, base</t>
  </si>
  <si>
    <t>true mm</t>
  </si>
  <si>
    <t>orig missed</t>
  </si>
  <si>
    <t>orig. missed</t>
  </si>
  <si>
    <t>Photo 21</t>
  </si>
  <si>
    <t>true thickness</t>
  </si>
  <si>
    <t>Chamber 1 soda straw</t>
  </si>
  <si>
    <t>scan number</t>
  </si>
  <si>
    <t>width on print</t>
  </si>
  <si>
    <t>conversion factor</t>
  </si>
  <si>
    <t>true width, mm</t>
  </si>
  <si>
    <t>9b</t>
  </si>
  <si>
    <t>TOTAL</t>
  </si>
  <si>
    <t>cf. 93 mm total linear length of straw</t>
  </si>
  <si>
    <t>Chamber 1 straw width mm</t>
  </si>
  <si>
    <t>Chamber 2 straw</t>
  </si>
  <si>
    <t>5-point running mean</t>
  </si>
  <si>
    <t>Age uncertainties</t>
  </si>
  <si>
    <t>Scale of photo =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</si>
</sst>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025"/>
          <c:w val="0.862"/>
          <c:h val="0.9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69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data!$D$2:$D$192</c:f>
              <c:numCache>
                <c:ptCount val="191"/>
                <c:pt idx="168">
                  <c:v>0</c:v>
                </c:pt>
                <c:pt idx="169">
                  <c:v>0.08571428571428572</c:v>
                </c:pt>
                <c:pt idx="170">
                  <c:v>0.05714285714285714</c:v>
                </c:pt>
                <c:pt idx="171">
                  <c:v>0.08571428571428572</c:v>
                </c:pt>
                <c:pt idx="172">
                  <c:v>0.08571428571428572</c:v>
                </c:pt>
                <c:pt idx="173">
                  <c:v>0.08571428571428572</c:v>
                </c:pt>
                <c:pt idx="174">
                  <c:v>0.07142857142857142</c:v>
                </c:pt>
                <c:pt idx="175">
                  <c:v>0.07142857142857142</c:v>
                </c:pt>
                <c:pt idx="176">
                  <c:v>0.14285714285714285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0.07142857142857142</c:v>
                </c:pt>
                <c:pt idx="183">
                  <c:v>0.08571428571428572</c:v>
                </c:pt>
                <c:pt idx="184">
                  <c:v>0.08571428571428572</c:v>
                </c:pt>
                <c:pt idx="185">
                  <c:v>0.05714285714285714</c:v>
                </c:pt>
                <c:pt idx="186">
                  <c:v>0.07142857142857142</c:v>
                </c:pt>
                <c:pt idx="187">
                  <c:v>0.12857142857142856</c:v>
                </c:pt>
                <c:pt idx="188">
                  <c:v>0.07142857142857142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32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33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data!$F$2:$F$192</c:f>
              <c:numCache>
                <c:ptCount val="191"/>
                <c:pt idx="132">
                  <c:v>0</c:v>
                </c:pt>
                <c:pt idx="133">
                  <c:v>0.1</c:v>
                </c:pt>
                <c:pt idx="134">
                  <c:v>0.11428571428571428</c:v>
                </c:pt>
                <c:pt idx="135">
                  <c:v>0.08571428571428572</c:v>
                </c:pt>
                <c:pt idx="136">
                  <c:v>0.05714285714285714</c:v>
                </c:pt>
                <c:pt idx="137">
                  <c:v>0.05714285714285714</c:v>
                </c:pt>
                <c:pt idx="138">
                  <c:v>0.05714285714285714</c:v>
                </c:pt>
                <c:pt idx="139">
                  <c:v>0.07142857142857142</c:v>
                </c:pt>
                <c:pt idx="140">
                  <c:v>0.04285714285714286</c:v>
                </c:pt>
                <c:pt idx="141">
                  <c:v>0.05714285714285714</c:v>
                </c:pt>
                <c:pt idx="142">
                  <c:v>0.05714285714285714</c:v>
                </c:pt>
                <c:pt idx="143">
                  <c:v>0.04285714285714286</c:v>
                </c:pt>
                <c:pt idx="144">
                  <c:v>0.04285714285714286</c:v>
                </c:pt>
                <c:pt idx="145">
                  <c:v>0.07142857142857142</c:v>
                </c:pt>
                <c:pt idx="146">
                  <c:v>0.07142857142857142</c:v>
                </c:pt>
                <c:pt idx="147">
                  <c:v>0.07142857142857142</c:v>
                </c:pt>
                <c:pt idx="148">
                  <c:v>0.07142857142857142</c:v>
                </c:pt>
                <c:pt idx="149">
                  <c:v>0.07142857142857142</c:v>
                </c:pt>
                <c:pt idx="150">
                  <c:v>0.07142857142857142</c:v>
                </c:pt>
                <c:pt idx="151">
                  <c:v>0.05714285714285714</c:v>
                </c:pt>
                <c:pt idx="152">
                  <c:v>0.07142857142857142</c:v>
                </c:pt>
                <c:pt idx="153">
                  <c:v>0.05714285714285714</c:v>
                </c:pt>
                <c:pt idx="154">
                  <c:v>0.04285714285714286</c:v>
                </c:pt>
                <c:pt idx="155">
                  <c:v>0.08571428571428572</c:v>
                </c:pt>
                <c:pt idx="156">
                  <c:v>0.07142857142857142</c:v>
                </c:pt>
                <c:pt idx="157">
                  <c:v>0.04285714285714286</c:v>
                </c:pt>
                <c:pt idx="158">
                  <c:v>0.05714285714285714</c:v>
                </c:pt>
                <c:pt idx="159">
                  <c:v>0.05714285714285714</c:v>
                </c:pt>
                <c:pt idx="160">
                  <c:v>0.08571428571428572</c:v>
                </c:pt>
                <c:pt idx="161">
                  <c:v>0.07142857142857142</c:v>
                </c:pt>
                <c:pt idx="162">
                  <c:v>0.04285714285714286</c:v>
                </c:pt>
                <c:pt idx="163">
                  <c:v>0.05714285714285714</c:v>
                </c:pt>
                <c:pt idx="164">
                  <c:v>0.05714285714285714</c:v>
                </c:pt>
                <c:pt idx="165">
                  <c:v>0.07142857142857142</c:v>
                </c:pt>
                <c:pt idx="166">
                  <c:v>0.08571428571428572</c:v>
                </c:pt>
                <c:pt idx="167">
                  <c:v>0.08571428571428572</c:v>
                </c:pt>
                <c:pt idx="168">
                  <c:v>0.1</c:v>
                </c:pt>
                <c:pt idx="169">
                  <c:v>0.07142857142857142</c:v>
                </c:pt>
                <c:pt idx="170">
                  <c:v>0.05714285714285714</c:v>
                </c:pt>
                <c:pt idx="171">
                  <c:v>0.07142857142857142</c:v>
                </c:pt>
                <c:pt idx="172">
                  <c:v>0.07142857142857142</c:v>
                </c:pt>
                <c:pt idx="173">
                  <c:v>0.08571428571428572</c:v>
                </c:pt>
                <c:pt idx="174">
                  <c:v>0.08571428571428572</c:v>
                </c:pt>
                <c:pt idx="175">
                  <c:v>0.07142857142857142</c:v>
                </c:pt>
                <c:pt idx="176">
                  <c:v>0.12857142857142856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0.08571428571428572</c:v>
                </c:pt>
                <c:pt idx="183">
                  <c:v>0.07142857142857142</c:v>
                </c:pt>
                <c:pt idx="184">
                  <c:v>0.07142857142857142</c:v>
                </c:pt>
                <c:pt idx="185">
                  <c:v>0.07142857142857142</c:v>
                </c:pt>
                <c:pt idx="186">
                  <c:v>0.08571428571428572</c:v>
                </c:pt>
                <c:pt idx="187">
                  <c:v>0.11428571428571428</c:v>
                </c:pt>
                <c:pt idx="188">
                  <c:v>0.11428571428571428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data!$H$2:$H$141</c:f>
              <c:numCache>
                <c:ptCount val="140"/>
                <c:pt idx="121">
                  <c:v>0.17142857142857143</c:v>
                </c:pt>
                <c:pt idx="122">
                  <c:v>0.14285714285714285</c:v>
                </c:pt>
                <c:pt idx="123">
                  <c:v>0.11428571428571428</c:v>
                </c:pt>
                <c:pt idx="124">
                  <c:v>0.11428571428571428</c:v>
                </c:pt>
                <c:pt idx="125">
                  <c:v>0.14285714285714285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0.08571428571428572</c:v>
                </c:pt>
                <c:pt idx="131">
                  <c:v>0.08571428571428572</c:v>
                </c:pt>
                <c:pt idx="132">
                  <c:v>0.08571428571428572</c:v>
                </c:pt>
                <c:pt idx="133">
                  <c:v>0.08571428571428572</c:v>
                </c:pt>
                <c:pt idx="134">
                  <c:v>0.08571428571428572</c:v>
                </c:pt>
                <c:pt idx="135">
                  <c:v>0.05714285714285714</c:v>
                </c:pt>
                <c:pt idx="136">
                  <c:v>0.05714285714285714</c:v>
                </c:pt>
                <c:pt idx="137">
                  <c:v>0.02857142857142857</c:v>
                </c:pt>
                <c:pt idx="138">
                  <c:v>0.05714285714285714</c:v>
                </c:pt>
                <c:pt idx="139">
                  <c:v>0.08571428571428572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data!$J$2:$J$130</c:f>
              <c:numCache>
                <c:ptCount val="129"/>
                <c:pt idx="112">
                  <c:v>0.24009603841536614</c:v>
                </c:pt>
                <c:pt idx="113">
                  <c:v>0.18007202881152462</c:v>
                </c:pt>
                <c:pt idx="114">
                  <c:v>0.24009603841536614</c:v>
                </c:pt>
                <c:pt idx="115">
                  <c:v>0.18007202881152462</c:v>
                </c:pt>
                <c:pt idx="116">
                  <c:v>0.24009603841536614</c:v>
                </c:pt>
                <c:pt idx="117">
                  <c:v>0.24009603841536614</c:v>
                </c:pt>
                <c:pt idx="118">
                  <c:v>0.24009603841536614</c:v>
                </c:pt>
                <c:pt idx="119">
                  <c:v>0.24009603841536614</c:v>
                </c:pt>
                <c:pt idx="120">
                  <c:v>0.18007202881152462</c:v>
                </c:pt>
                <c:pt idx="121">
                  <c:v>0.18007202881152462</c:v>
                </c:pt>
                <c:pt idx="122">
                  <c:v>0.18007202881152462</c:v>
                </c:pt>
                <c:pt idx="123">
                  <c:v>0.15006002400960383</c:v>
                </c:pt>
                <c:pt idx="124">
                  <c:v>0.15006002400960383</c:v>
                </c:pt>
                <c:pt idx="125">
                  <c:v>0.15006002400960383</c:v>
                </c:pt>
                <c:pt idx="126">
                  <c:v>0.15006002400960383</c:v>
                </c:pt>
                <c:pt idx="127">
                  <c:v>0.12004801920768307</c:v>
                </c:pt>
                <c:pt idx="128">
                  <c:v>0.12004801920768307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data!$L$2:$L$122</c:f>
              <c:numCache>
                <c:ptCount val="121"/>
                <c:pt idx="95">
                  <c:v>0.17142857142857143</c:v>
                </c:pt>
                <c:pt idx="96">
                  <c:v>0.11428571428571428</c:v>
                </c:pt>
                <c:pt idx="97">
                  <c:v>0.2857142857142857</c:v>
                </c:pt>
                <c:pt idx="98">
                  <c:v>0.2571428571428571</c:v>
                </c:pt>
                <c:pt idx="99">
                  <c:v>0.2857142857142857</c:v>
                </c:pt>
                <c:pt idx="100">
                  <c:v>0.2857142857142857</c:v>
                </c:pt>
                <c:pt idx="101">
                  <c:v>0.22857142857142856</c:v>
                </c:pt>
                <c:pt idx="102">
                  <c:v>0.17142857142857143</c:v>
                </c:pt>
                <c:pt idx="103">
                  <c:v>0.2571428571428571</c:v>
                </c:pt>
                <c:pt idx="104">
                  <c:v>0.22857142857142856</c:v>
                </c:pt>
                <c:pt idx="105">
                  <c:v>0.2571428571428571</c:v>
                </c:pt>
                <c:pt idx="106">
                  <c:v>0.34285714285714286</c:v>
                </c:pt>
                <c:pt idx="107">
                  <c:v>0.22857142857142856</c:v>
                </c:pt>
                <c:pt idx="108">
                  <c:v>0.2571428571428571</c:v>
                </c:pt>
                <c:pt idx="109">
                  <c:v>0.22857142857142856</c:v>
                </c:pt>
                <c:pt idx="110">
                  <c:v>0.2571428571428571</c:v>
                </c:pt>
                <c:pt idx="111">
                  <c:v>0.22857142857142856</c:v>
                </c:pt>
                <c:pt idx="112">
                  <c:v>0.22857142857142856</c:v>
                </c:pt>
                <c:pt idx="113">
                  <c:v>0.22857142857142856</c:v>
                </c:pt>
                <c:pt idx="114">
                  <c:v>0.2571428571428571</c:v>
                </c:pt>
                <c:pt idx="115">
                  <c:v>0.2571428571428571</c:v>
                </c:pt>
                <c:pt idx="116">
                  <c:v>0.2571428571428571</c:v>
                </c:pt>
                <c:pt idx="117">
                  <c:v>0.2</c:v>
                </c:pt>
                <c:pt idx="118">
                  <c:v>0.2</c:v>
                </c:pt>
                <c:pt idx="119">
                  <c:v>0.17142857142857143</c:v>
                </c:pt>
                <c:pt idx="120">
                  <c:v>0.14285714285714285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data!$N$2:$N$99</c:f>
              <c:numCache>
                <c:ptCount val="98"/>
                <c:pt idx="90">
                  <c:v>0.2571428571428571</c:v>
                </c:pt>
                <c:pt idx="91">
                  <c:v>0.22857142857142856</c:v>
                </c:pt>
                <c:pt idx="92">
                  <c:v>0.2</c:v>
                </c:pt>
                <c:pt idx="93">
                  <c:v>0.22857142857142856</c:v>
                </c:pt>
                <c:pt idx="94">
                  <c:v>0.22857142857142856</c:v>
                </c:pt>
                <c:pt idx="95">
                  <c:v>0.14285714285714285</c:v>
                </c:pt>
                <c:pt idx="96">
                  <c:v>0.11428571428571428</c:v>
                </c:pt>
                <c:pt idx="97">
                  <c:v>0.22857142857142856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data!$P$2:$P$94</c:f>
              <c:numCache>
                <c:ptCount val="93"/>
                <c:pt idx="77">
                  <c:v>0.14285714285714285</c:v>
                </c:pt>
                <c:pt idx="78">
                  <c:v>0.1</c:v>
                </c:pt>
                <c:pt idx="79">
                  <c:v>0.07142857142857142</c:v>
                </c:pt>
                <c:pt idx="80">
                  <c:v>0.1</c:v>
                </c:pt>
                <c:pt idx="81">
                  <c:v>0.15714285714285714</c:v>
                </c:pt>
                <c:pt idx="82">
                  <c:v>0.2</c:v>
                </c:pt>
                <c:pt idx="83">
                  <c:v>0.14285714285714285</c:v>
                </c:pt>
                <c:pt idx="84">
                  <c:v>0.15714285714285714</c:v>
                </c:pt>
                <c:pt idx="85">
                  <c:v>0.17142857142857143</c:v>
                </c:pt>
                <c:pt idx="86">
                  <c:v>0.17142857142857143</c:v>
                </c:pt>
                <c:pt idx="87">
                  <c:v>0.2</c:v>
                </c:pt>
                <c:pt idx="88">
                  <c:v>0.17142857142857143</c:v>
                </c:pt>
                <c:pt idx="89">
                  <c:v>0.17142857142857143</c:v>
                </c:pt>
                <c:pt idx="90">
                  <c:v>0.22857142857142856</c:v>
                </c:pt>
                <c:pt idx="91">
                  <c:v>0.22857142857142856</c:v>
                </c:pt>
                <c:pt idx="92">
                  <c:v>0.2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data!$R$2:$R$78</c:f>
              <c:numCache>
                <c:ptCount val="77"/>
                <c:pt idx="74">
                  <c:v>0.17142857142857143</c:v>
                </c:pt>
                <c:pt idx="75">
                  <c:v>0.14285714285714285</c:v>
                </c:pt>
                <c:pt idx="76">
                  <c:v>0.14285714285714285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data!$T$2:$T$78</c:f>
              <c:numCache>
                <c:ptCount val="77"/>
                <c:pt idx="60">
                  <c:v>0.21428571428571427</c:v>
                </c:pt>
                <c:pt idx="61">
                  <c:v>0.22857142857142856</c:v>
                </c:pt>
                <c:pt idx="62">
                  <c:v>0.2</c:v>
                </c:pt>
                <c:pt idx="63">
                  <c:v>0.22857142857142856</c:v>
                </c:pt>
                <c:pt idx="64">
                  <c:v>0.24285714285714285</c:v>
                </c:pt>
                <c:pt idx="65">
                  <c:v>0.2571428571428571</c:v>
                </c:pt>
                <c:pt idx="66">
                  <c:v>0.2</c:v>
                </c:pt>
                <c:pt idx="67">
                  <c:v>0.22857142857142856</c:v>
                </c:pt>
                <c:pt idx="68">
                  <c:v>0.2714285714285714</c:v>
                </c:pt>
                <c:pt idx="69">
                  <c:v>0.24285714285714285</c:v>
                </c:pt>
                <c:pt idx="70">
                  <c:v>0.17142857142857143</c:v>
                </c:pt>
                <c:pt idx="71">
                  <c:v>0.2</c:v>
                </c:pt>
                <c:pt idx="72">
                  <c:v>0.22857142857142856</c:v>
                </c:pt>
                <c:pt idx="73">
                  <c:v>0.2</c:v>
                </c:pt>
                <c:pt idx="74">
                  <c:v>0.18571428571428572</c:v>
                </c:pt>
                <c:pt idx="75">
                  <c:v>0.14285714285714285</c:v>
                </c:pt>
                <c:pt idx="76">
                  <c:v>0.17142857142857143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dPt>
            <c:idx val="42"/>
            <c:spPr>
              <a:ln w="12700">
                <a:solidFill>
                  <a:srgbClr val="69FFFF"/>
                </a:solidFill>
              </a:ln>
            </c:spPr>
            <c:marker>
              <c:symbol val="none"/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69FFFF"/>
                </a:solidFill>
                <a:ln>
                  <a:solidFill>
                    <a:srgbClr val="69FFFF"/>
                  </a:solidFill>
                </a:ln>
              </c:spPr>
            </c:marker>
          </c:dPt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data!$W$2:$W$62</c:f>
              <c:numCache>
                <c:ptCount val="61"/>
                <c:pt idx="42">
                  <c:v>0</c:v>
                </c:pt>
                <c:pt idx="43">
                  <c:v>0.13714285714285715</c:v>
                </c:pt>
                <c:pt idx="44">
                  <c:v>0.2057142857142857</c:v>
                </c:pt>
                <c:pt idx="45">
                  <c:v>0.2742857142857143</c:v>
                </c:pt>
                <c:pt idx="46">
                  <c:v>0.25142857142857145</c:v>
                </c:pt>
                <c:pt idx="47">
                  <c:v>0.2742857142857143</c:v>
                </c:pt>
                <c:pt idx="48">
                  <c:v>0.22857142857142856</c:v>
                </c:pt>
                <c:pt idx="49">
                  <c:v>0.18285714285714286</c:v>
                </c:pt>
                <c:pt idx="50">
                  <c:v>0.25142857142857145</c:v>
                </c:pt>
                <c:pt idx="51">
                  <c:v>0.2057142857142857</c:v>
                </c:pt>
                <c:pt idx="52">
                  <c:v>0.2057142857142857</c:v>
                </c:pt>
                <c:pt idx="53">
                  <c:v>0.2057142857142857</c:v>
                </c:pt>
                <c:pt idx="54">
                  <c:v>0.26285714285714284</c:v>
                </c:pt>
                <c:pt idx="55">
                  <c:v>0.22857142857142856</c:v>
                </c:pt>
                <c:pt idx="56">
                  <c:v>0.2742857142857143</c:v>
                </c:pt>
                <c:pt idx="57">
                  <c:v>0.3085714285714286</c:v>
                </c:pt>
                <c:pt idx="58">
                  <c:v>0.22857142857142856</c:v>
                </c:pt>
                <c:pt idx="59">
                  <c:v>0.29714285714285715</c:v>
                </c:pt>
                <c:pt idx="60">
                  <c:v>0.22857142857142856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data!$Y$2:$Y$45</c:f>
              <c:numCache>
                <c:ptCount val="44"/>
                <c:pt idx="32">
                  <c:v>0.2571428571428571</c:v>
                </c:pt>
                <c:pt idx="33">
                  <c:v>0.22857142857142856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0.17142857142857143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data!$Y$2:$Y$45</c:f>
              <c:numCache>
                <c:ptCount val="44"/>
                <c:pt idx="32">
                  <c:v>0.2571428571428571</c:v>
                </c:pt>
                <c:pt idx="33">
                  <c:v>0.22857142857142856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0.17142857142857143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data!$AA$2:$AA$35</c:f>
              <c:numCache>
                <c:ptCount val="34"/>
                <c:pt idx="23">
                  <c:v>0.33013205282112845</c:v>
                </c:pt>
                <c:pt idx="24">
                  <c:v>0.24009603841536614</c:v>
                </c:pt>
                <c:pt idx="25">
                  <c:v>0.36014405762304924</c:v>
                </c:pt>
                <c:pt idx="26">
                  <c:v>0.42016806722689076</c:v>
                </c:pt>
                <c:pt idx="27">
                  <c:v>0.30012004801920766</c:v>
                </c:pt>
                <c:pt idx="28">
                  <c:v>0.36014405762304924</c:v>
                </c:pt>
                <c:pt idx="29">
                  <c:v>0.36014405762304924</c:v>
                </c:pt>
                <c:pt idx="30">
                  <c:v>0.30012004801920766</c:v>
                </c:pt>
                <c:pt idx="31">
                  <c:v>0.30012004801920766</c:v>
                </c:pt>
                <c:pt idx="32">
                  <c:v>0.30012004801920766</c:v>
                </c:pt>
                <c:pt idx="33">
                  <c:v>0.24009603841536614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data!$AC$2</c:f>
              <c:numCache>
                <c:ptCount val="1"/>
                <c:pt idx="0">
                  <c:v>0.18461538461538463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data!$AA$2:$AA$9</c:f>
              <c:numCache>
                <c:ptCount val="8"/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E3E3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data!$AC$2:$AC$30</c:f>
              <c:numCache>
                <c:ptCount val="29"/>
                <c:pt idx="0">
                  <c:v>0.18461538461538463</c:v>
                </c:pt>
                <c:pt idx="1">
                  <c:v>0.4307692307692308</c:v>
                </c:pt>
                <c:pt idx="2">
                  <c:v>0.4</c:v>
                </c:pt>
                <c:pt idx="3">
                  <c:v>0.3076923076923077</c:v>
                </c:pt>
                <c:pt idx="4">
                  <c:v>0.24615384615384617</c:v>
                </c:pt>
                <c:pt idx="5">
                  <c:v>0.3384615384615385</c:v>
                </c:pt>
                <c:pt idx="6">
                  <c:v>0.36923076923076925</c:v>
                </c:pt>
                <c:pt idx="7">
                  <c:v>0.3076923076923077</c:v>
                </c:pt>
                <c:pt idx="8">
                  <c:v>0.36923076923076925</c:v>
                </c:pt>
                <c:pt idx="9">
                  <c:v>0.3384615384615385</c:v>
                </c:pt>
                <c:pt idx="10">
                  <c:v>0.36923076923076925</c:v>
                </c:pt>
                <c:pt idx="11">
                  <c:v>0.36923076923076925</c:v>
                </c:pt>
                <c:pt idx="12">
                  <c:v>0.3076923076923077</c:v>
                </c:pt>
                <c:pt idx="13">
                  <c:v>0.27692307692307694</c:v>
                </c:pt>
                <c:pt idx="14">
                  <c:v>0.3076923076923077</c:v>
                </c:pt>
                <c:pt idx="15">
                  <c:v>0.36923076923076925</c:v>
                </c:pt>
                <c:pt idx="16">
                  <c:v>0.27692307692307694</c:v>
                </c:pt>
                <c:pt idx="17">
                  <c:v>0.36923076923076925</c:v>
                </c:pt>
                <c:pt idx="18">
                  <c:v>0.3076923076923077</c:v>
                </c:pt>
                <c:pt idx="19">
                  <c:v>0.36923076923076925</c:v>
                </c:pt>
                <c:pt idx="20">
                  <c:v>0.36923076923076925</c:v>
                </c:pt>
                <c:pt idx="21">
                  <c:v>0.3384615384615385</c:v>
                </c:pt>
                <c:pt idx="22">
                  <c:v>0.3076923076923077</c:v>
                </c:pt>
                <c:pt idx="23">
                  <c:v>0.4307692307692308</c:v>
                </c:pt>
                <c:pt idx="24">
                  <c:v>0.46153846153846156</c:v>
                </c:pt>
                <c:pt idx="25">
                  <c:v>0.4307692307692308</c:v>
                </c:pt>
                <c:pt idx="26">
                  <c:v>0.46153846153846156</c:v>
                </c:pt>
                <c:pt idx="27">
                  <c:v>0.36923076923076925</c:v>
                </c:pt>
                <c:pt idx="28">
                  <c:v>0.4</c:v>
                </c:pt>
              </c:numCache>
            </c:numRef>
          </c:val>
          <c:smooth val="0"/>
        </c:ser>
        <c:marker val="1"/>
        <c:axId val="22356939"/>
        <c:axId val="66994724"/>
      </c:line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 val="autoZero"/>
        <c:auto val="0"/>
        <c:lblOffset val="100"/>
        <c:tickLblSkip val="10"/>
        <c:noMultiLvlLbl val="0"/>
      </c:catAx>
      <c:valAx>
        <c:axId val="6699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Approximate band width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693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B1. Cumulative distance from growth tip versus year in Ernesto soda straw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085"/>
          <c:w val="0.81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Cumulative distance from tip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data!$AD$2:$AD$192</c:f>
              <c:numCache>
                <c:ptCount val="190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</c:numCache>
            </c:numRef>
          </c:xVal>
          <c:yVal>
            <c:numRef>
              <c:f>data!$AF$2:$AF$191</c:f>
              <c:numCache>
                <c:ptCount val="190"/>
                <c:pt idx="0">
                  <c:v>0.18461538461538463</c:v>
                </c:pt>
                <c:pt idx="1">
                  <c:v>0.6153846153846154</c:v>
                </c:pt>
                <c:pt idx="2">
                  <c:v>1.0153846153846153</c:v>
                </c:pt>
                <c:pt idx="3">
                  <c:v>1.323076923076923</c:v>
                </c:pt>
                <c:pt idx="4">
                  <c:v>1.5692307692307692</c:v>
                </c:pt>
                <c:pt idx="5">
                  <c:v>1.9076923076923076</c:v>
                </c:pt>
                <c:pt idx="6">
                  <c:v>2.276923076923077</c:v>
                </c:pt>
                <c:pt idx="7">
                  <c:v>2.5846153846153843</c:v>
                </c:pt>
                <c:pt idx="8">
                  <c:v>2.9538461538461536</c:v>
                </c:pt>
                <c:pt idx="9">
                  <c:v>3.292307692307692</c:v>
                </c:pt>
                <c:pt idx="10">
                  <c:v>3.6615384615384614</c:v>
                </c:pt>
                <c:pt idx="11">
                  <c:v>4.030769230769231</c:v>
                </c:pt>
                <c:pt idx="12">
                  <c:v>4.338461538461538</c:v>
                </c:pt>
                <c:pt idx="13">
                  <c:v>4.615384615384615</c:v>
                </c:pt>
                <c:pt idx="14">
                  <c:v>4.9230769230769225</c:v>
                </c:pt>
                <c:pt idx="15">
                  <c:v>5.292307692307691</c:v>
                </c:pt>
                <c:pt idx="16">
                  <c:v>5.569230769230768</c:v>
                </c:pt>
                <c:pt idx="17">
                  <c:v>5.938461538461537</c:v>
                </c:pt>
                <c:pt idx="18">
                  <c:v>6.246153846153844</c:v>
                </c:pt>
                <c:pt idx="19">
                  <c:v>6.615384615384613</c:v>
                </c:pt>
                <c:pt idx="20">
                  <c:v>6.984615384615383</c:v>
                </c:pt>
                <c:pt idx="21">
                  <c:v>7.323076923076921</c:v>
                </c:pt>
                <c:pt idx="22">
                  <c:v>7.6307692307692285</c:v>
                </c:pt>
                <c:pt idx="23">
                  <c:v>8.06153846153846</c:v>
                </c:pt>
                <c:pt idx="24">
                  <c:v>8.523076923076921</c:v>
                </c:pt>
                <c:pt idx="25">
                  <c:v>8.953846153846152</c:v>
                </c:pt>
                <c:pt idx="26">
                  <c:v>9.374014221073043</c:v>
                </c:pt>
                <c:pt idx="27">
                  <c:v>9.674134269092251</c:v>
                </c:pt>
                <c:pt idx="28">
                  <c:v>10.0342783267153</c:v>
                </c:pt>
                <c:pt idx="29">
                  <c:v>10.39442238433835</c:v>
                </c:pt>
                <c:pt idx="30">
                  <c:v>10.694542432357558</c:v>
                </c:pt>
                <c:pt idx="31">
                  <c:v>10.994662480376766</c:v>
                </c:pt>
                <c:pt idx="32">
                  <c:v>11.294782528395974</c:v>
                </c:pt>
                <c:pt idx="33">
                  <c:v>11.53487856681134</c:v>
                </c:pt>
                <c:pt idx="34">
                  <c:v>11.892021423954198</c:v>
                </c:pt>
                <c:pt idx="35">
                  <c:v>12.16344999538277</c:v>
                </c:pt>
                <c:pt idx="36">
                  <c:v>12.392021423954198</c:v>
                </c:pt>
                <c:pt idx="37">
                  <c:v>12.592021423954197</c:v>
                </c:pt>
                <c:pt idx="38">
                  <c:v>12.763449995382768</c:v>
                </c:pt>
                <c:pt idx="39">
                  <c:v>12.992021423954196</c:v>
                </c:pt>
                <c:pt idx="40">
                  <c:v>13.277735709668482</c:v>
                </c:pt>
                <c:pt idx="41">
                  <c:v>13.50630713823991</c:v>
                </c:pt>
                <c:pt idx="42">
                  <c:v>13.763449995382768</c:v>
                </c:pt>
                <c:pt idx="43">
                  <c:v>13.900592852525625</c:v>
                </c:pt>
                <c:pt idx="44">
                  <c:v>14.106307138239911</c:v>
                </c:pt>
                <c:pt idx="45">
                  <c:v>14.380592852525625</c:v>
                </c:pt>
                <c:pt idx="46">
                  <c:v>14.632021423954196</c:v>
                </c:pt>
                <c:pt idx="47">
                  <c:v>14.90630713823991</c:v>
                </c:pt>
                <c:pt idx="48">
                  <c:v>15.134878566811338</c:v>
                </c:pt>
                <c:pt idx="49">
                  <c:v>15.317735709668481</c:v>
                </c:pt>
                <c:pt idx="50">
                  <c:v>15.569164281097052</c:v>
                </c:pt>
                <c:pt idx="51">
                  <c:v>15.774878566811338</c:v>
                </c:pt>
                <c:pt idx="52">
                  <c:v>15.980592852525625</c:v>
                </c:pt>
                <c:pt idx="53">
                  <c:v>16.18630713823991</c:v>
                </c:pt>
                <c:pt idx="54">
                  <c:v>16.449164281097055</c:v>
                </c:pt>
                <c:pt idx="55">
                  <c:v>16.677735709668482</c:v>
                </c:pt>
                <c:pt idx="56">
                  <c:v>16.952021423954196</c:v>
                </c:pt>
                <c:pt idx="57">
                  <c:v>17.260592852525626</c:v>
                </c:pt>
                <c:pt idx="58">
                  <c:v>17.489164281097054</c:v>
                </c:pt>
                <c:pt idx="59">
                  <c:v>17.786307138239913</c:v>
                </c:pt>
                <c:pt idx="60">
                  <c:v>18.01487856681134</c:v>
                </c:pt>
                <c:pt idx="61">
                  <c:v>18.229164281097056</c:v>
                </c:pt>
                <c:pt idx="62">
                  <c:v>18.457735709668484</c:v>
                </c:pt>
                <c:pt idx="63">
                  <c:v>18.657735709668483</c:v>
                </c:pt>
                <c:pt idx="64">
                  <c:v>18.88630713823991</c:v>
                </c:pt>
                <c:pt idx="65">
                  <c:v>19.129164281097054</c:v>
                </c:pt>
                <c:pt idx="66">
                  <c:v>19.38630713823991</c:v>
                </c:pt>
                <c:pt idx="67">
                  <c:v>19.58630713823991</c:v>
                </c:pt>
                <c:pt idx="68">
                  <c:v>19.814878566811338</c:v>
                </c:pt>
                <c:pt idx="69">
                  <c:v>20.08630713823991</c:v>
                </c:pt>
                <c:pt idx="70">
                  <c:v>20.329164281097054</c:v>
                </c:pt>
                <c:pt idx="71">
                  <c:v>20.500592852525624</c:v>
                </c:pt>
                <c:pt idx="72">
                  <c:v>20.700592852525624</c:v>
                </c:pt>
                <c:pt idx="73">
                  <c:v>20.92916428109705</c:v>
                </c:pt>
                <c:pt idx="74">
                  <c:v>21.12916428109705</c:v>
                </c:pt>
                <c:pt idx="75">
                  <c:v>21.314878566811338</c:v>
                </c:pt>
                <c:pt idx="76">
                  <c:v>21.45773570966848</c:v>
                </c:pt>
                <c:pt idx="77">
                  <c:v>21.600592852525622</c:v>
                </c:pt>
                <c:pt idx="78">
                  <c:v>21.700592852525624</c:v>
                </c:pt>
                <c:pt idx="79">
                  <c:v>21.772021423954197</c:v>
                </c:pt>
                <c:pt idx="80">
                  <c:v>21.872021423954198</c:v>
                </c:pt>
                <c:pt idx="81">
                  <c:v>22.029164281097056</c:v>
                </c:pt>
                <c:pt idx="82">
                  <c:v>22.229164281097056</c:v>
                </c:pt>
                <c:pt idx="83">
                  <c:v>22.372021423954198</c:v>
                </c:pt>
                <c:pt idx="84">
                  <c:v>22.529164281097056</c:v>
                </c:pt>
                <c:pt idx="85">
                  <c:v>22.700592852525627</c:v>
                </c:pt>
                <c:pt idx="86">
                  <c:v>22.872021423954198</c:v>
                </c:pt>
                <c:pt idx="87">
                  <c:v>23.072021423954197</c:v>
                </c:pt>
                <c:pt idx="88">
                  <c:v>23.24344999538277</c:v>
                </c:pt>
                <c:pt idx="89">
                  <c:v>23.41487856681134</c:v>
                </c:pt>
                <c:pt idx="90">
                  <c:v>23.643449995382767</c:v>
                </c:pt>
                <c:pt idx="91">
                  <c:v>23.872021423954195</c:v>
                </c:pt>
                <c:pt idx="92">
                  <c:v>24.072021423954194</c:v>
                </c:pt>
                <c:pt idx="93">
                  <c:v>24.30059285252562</c:v>
                </c:pt>
                <c:pt idx="94">
                  <c:v>24.52916428109705</c:v>
                </c:pt>
                <c:pt idx="95">
                  <c:v>24.67202142395419</c:v>
                </c:pt>
                <c:pt idx="96">
                  <c:v>24.786307138239906</c:v>
                </c:pt>
                <c:pt idx="97">
                  <c:v>25.014878566811333</c:v>
                </c:pt>
                <c:pt idx="98">
                  <c:v>25.27202142395419</c:v>
                </c:pt>
                <c:pt idx="99">
                  <c:v>25.557735709668474</c:v>
                </c:pt>
                <c:pt idx="100">
                  <c:v>25.84344999538276</c:v>
                </c:pt>
                <c:pt idx="101">
                  <c:v>26.072021423954187</c:v>
                </c:pt>
                <c:pt idx="102">
                  <c:v>26.243449995382758</c:v>
                </c:pt>
                <c:pt idx="103">
                  <c:v>26.500592852525614</c:v>
                </c:pt>
                <c:pt idx="104">
                  <c:v>26.72916428109704</c:v>
                </c:pt>
                <c:pt idx="105">
                  <c:v>26.986307138239898</c:v>
                </c:pt>
                <c:pt idx="106">
                  <c:v>27.32916428109704</c:v>
                </c:pt>
                <c:pt idx="107">
                  <c:v>27.557735709668467</c:v>
                </c:pt>
                <c:pt idx="108">
                  <c:v>27.814878566811323</c:v>
                </c:pt>
                <c:pt idx="109">
                  <c:v>28.04344999538275</c:v>
                </c:pt>
                <c:pt idx="110">
                  <c:v>28.300592852525607</c:v>
                </c:pt>
                <c:pt idx="111">
                  <c:v>28.529164281097035</c:v>
                </c:pt>
                <c:pt idx="112">
                  <c:v>28.757735709668463</c:v>
                </c:pt>
                <c:pt idx="113">
                  <c:v>28.98630713823989</c:v>
                </c:pt>
                <c:pt idx="114">
                  <c:v>29.243449995382747</c:v>
                </c:pt>
                <c:pt idx="115">
                  <c:v>29.500592852525603</c:v>
                </c:pt>
                <c:pt idx="116">
                  <c:v>29.75773570966846</c:v>
                </c:pt>
                <c:pt idx="117">
                  <c:v>29.95773570966846</c:v>
                </c:pt>
                <c:pt idx="118">
                  <c:v>30.197831748083825</c:v>
                </c:pt>
                <c:pt idx="119">
                  <c:v>30.43792778649919</c:v>
                </c:pt>
                <c:pt idx="120">
                  <c:v>30.617999815310714</c:v>
                </c:pt>
                <c:pt idx="121">
                  <c:v>30.798071844122237</c:v>
                </c:pt>
                <c:pt idx="122">
                  <c:v>30.97814387293376</c:v>
                </c:pt>
                <c:pt idx="123">
                  <c:v>31.128203896943365</c:v>
                </c:pt>
                <c:pt idx="124">
                  <c:v>31.27826392095297</c:v>
                </c:pt>
                <c:pt idx="125">
                  <c:v>31.428323944962575</c:v>
                </c:pt>
                <c:pt idx="126">
                  <c:v>31.57838396897218</c:v>
                </c:pt>
                <c:pt idx="127">
                  <c:v>31.698431988179863</c:v>
                </c:pt>
                <c:pt idx="128">
                  <c:v>31.818480007387546</c:v>
                </c:pt>
                <c:pt idx="129">
                  <c:v>31.918480007387547</c:v>
                </c:pt>
                <c:pt idx="130">
                  <c:v>32.00419429310183</c:v>
                </c:pt>
                <c:pt idx="131">
                  <c:v>32.08990857881612</c:v>
                </c:pt>
                <c:pt idx="132">
                  <c:v>32.17562286453041</c:v>
                </c:pt>
                <c:pt idx="133">
                  <c:v>32.2613371502447</c:v>
                </c:pt>
                <c:pt idx="134">
                  <c:v>32.34705143595899</c:v>
                </c:pt>
                <c:pt idx="135">
                  <c:v>32.404194293101845</c:v>
                </c:pt>
                <c:pt idx="136">
                  <c:v>32.4613371502447</c:v>
                </c:pt>
                <c:pt idx="137">
                  <c:v>32.489908578816134</c:v>
                </c:pt>
                <c:pt idx="138">
                  <c:v>32.54705143595899</c:v>
                </c:pt>
                <c:pt idx="139">
                  <c:v>32.63276572167328</c:v>
                </c:pt>
                <c:pt idx="140">
                  <c:v>32.675622864530425</c:v>
                </c:pt>
                <c:pt idx="141">
                  <c:v>32.73276572167328</c:v>
                </c:pt>
                <c:pt idx="142">
                  <c:v>32.78990857881614</c:v>
                </c:pt>
                <c:pt idx="143">
                  <c:v>32.83276572167328</c:v>
                </c:pt>
                <c:pt idx="144">
                  <c:v>32.87562286453043</c:v>
                </c:pt>
                <c:pt idx="145">
                  <c:v>32.947051435959</c:v>
                </c:pt>
                <c:pt idx="146">
                  <c:v>33.018480007387566</c:v>
                </c:pt>
                <c:pt idx="147">
                  <c:v>33.089908578816136</c:v>
                </c:pt>
                <c:pt idx="148">
                  <c:v>33.161337150244705</c:v>
                </c:pt>
                <c:pt idx="149">
                  <c:v>33.232765721673275</c:v>
                </c:pt>
                <c:pt idx="150">
                  <c:v>33.304194293101844</c:v>
                </c:pt>
                <c:pt idx="151">
                  <c:v>33.3613371502447</c:v>
                </c:pt>
                <c:pt idx="152">
                  <c:v>33.43276572167327</c:v>
                </c:pt>
                <c:pt idx="153">
                  <c:v>33.48990857881613</c:v>
                </c:pt>
                <c:pt idx="154">
                  <c:v>33.53276572167327</c:v>
                </c:pt>
                <c:pt idx="155">
                  <c:v>33.61848000738756</c:v>
                </c:pt>
                <c:pt idx="156">
                  <c:v>33.68990857881613</c:v>
                </c:pt>
                <c:pt idx="157">
                  <c:v>33.732765721673275</c:v>
                </c:pt>
                <c:pt idx="158">
                  <c:v>33.78990857881613</c:v>
                </c:pt>
                <c:pt idx="159">
                  <c:v>33.84705143595899</c:v>
                </c:pt>
                <c:pt idx="160">
                  <c:v>33.93276572167328</c:v>
                </c:pt>
                <c:pt idx="161">
                  <c:v>34.00419429310185</c:v>
                </c:pt>
                <c:pt idx="162">
                  <c:v>34.04705143595899</c:v>
                </c:pt>
                <c:pt idx="163">
                  <c:v>34.10419429310185</c:v>
                </c:pt>
                <c:pt idx="164">
                  <c:v>34.161337150244705</c:v>
                </c:pt>
                <c:pt idx="165">
                  <c:v>34.232765721673275</c:v>
                </c:pt>
                <c:pt idx="166">
                  <c:v>34.31848000738756</c:v>
                </c:pt>
                <c:pt idx="167">
                  <c:v>34.40419429310185</c:v>
                </c:pt>
                <c:pt idx="168">
                  <c:v>34.504194293101854</c:v>
                </c:pt>
                <c:pt idx="169">
                  <c:v>34.57562286453042</c:v>
                </c:pt>
                <c:pt idx="170">
                  <c:v>34.63276572167328</c:v>
                </c:pt>
                <c:pt idx="171">
                  <c:v>34.70419429310185</c:v>
                </c:pt>
                <c:pt idx="172">
                  <c:v>34.77562286453042</c:v>
                </c:pt>
                <c:pt idx="173">
                  <c:v>34.86133715024471</c:v>
                </c:pt>
                <c:pt idx="174">
                  <c:v>34.947051435959</c:v>
                </c:pt>
                <c:pt idx="175">
                  <c:v>35.018480007387566</c:v>
                </c:pt>
                <c:pt idx="176">
                  <c:v>35.14705143595899</c:v>
                </c:pt>
                <c:pt idx="177">
                  <c:v>35.26133715024471</c:v>
                </c:pt>
                <c:pt idx="178">
                  <c:v>35.37562286453042</c:v>
                </c:pt>
                <c:pt idx="179">
                  <c:v>35.43276572167328</c:v>
                </c:pt>
                <c:pt idx="180">
                  <c:v>35.489908578816134</c:v>
                </c:pt>
                <c:pt idx="181">
                  <c:v>35.561337150244704</c:v>
                </c:pt>
                <c:pt idx="182">
                  <c:v>35.64705143595899</c:v>
                </c:pt>
                <c:pt idx="183">
                  <c:v>35.71848000738756</c:v>
                </c:pt>
                <c:pt idx="184">
                  <c:v>35.78990857881613</c:v>
                </c:pt>
                <c:pt idx="185">
                  <c:v>35.8613371502447</c:v>
                </c:pt>
                <c:pt idx="186">
                  <c:v>35.94705143595899</c:v>
                </c:pt>
                <c:pt idx="187">
                  <c:v>36.061337150244704</c:v>
                </c:pt>
                <c:pt idx="188">
                  <c:v>36.17562286453042</c:v>
                </c:pt>
                <c:pt idx="189">
                  <c:v>36.31848000738756</c:v>
                </c:pt>
              </c:numCache>
            </c:numRef>
          </c:yVal>
          <c:smooth val="0"/>
        </c:ser>
        <c:axId val="66081605"/>
        <c:axId val="57863534"/>
      </c:scatterChart>
      <c:val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 val="autoZero"/>
        <c:crossBetween val="midCat"/>
        <c:dispUnits/>
      </c:valAx>
      <c:valAx>
        <c:axId val="5786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growth tip (mm)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525"/>
          <c:w val="0.924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data!$AL$2:$AL$192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xVal>
          <c:yVal>
            <c:numRef>
              <c:f>data!$AM$2:$AM$192</c:f>
              <c:numCache>
                <c:ptCount val="191"/>
                <c:pt idx="0">
                  <c:v>1.2987012987012987</c:v>
                </c:pt>
                <c:pt idx="1">
                  <c:v>1.6883116883116882</c:v>
                </c:pt>
                <c:pt idx="2">
                  <c:v>0.909090909090909</c:v>
                </c:pt>
                <c:pt idx="3">
                  <c:v>0.7792207792207791</c:v>
                </c:pt>
                <c:pt idx="4">
                  <c:v>0.909090909090909</c:v>
                </c:pt>
                <c:pt idx="5">
                  <c:v>1.5584415584415583</c:v>
                </c:pt>
                <c:pt idx="6">
                  <c:v>0.6493506493506493</c:v>
                </c:pt>
                <c:pt idx="7">
                  <c:v>0.5844155844155844</c:v>
                </c:pt>
                <c:pt idx="8">
                  <c:v>1.1688311688311688</c:v>
                </c:pt>
                <c:pt idx="9">
                  <c:v>1.2987012987012987</c:v>
                </c:pt>
                <c:pt idx="10">
                  <c:v>1.1688311688311688</c:v>
                </c:pt>
                <c:pt idx="11">
                  <c:v>1.4285714285714284</c:v>
                </c:pt>
                <c:pt idx="12">
                  <c:v>1.2987012987012987</c:v>
                </c:pt>
                <c:pt idx="13">
                  <c:v>1.2987012987012987</c:v>
                </c:pt>
                <c:pt idx="14">
                  <c:v>1.1688311688311688</c:v>
                </c:pt>
                <c:pt idx="15">
                  <c:v>1.0389610389610389</c:v>
                </c:pt>
                <c:pt idx="16">
                  <c:v>1.0389610389610389</c:v>
                </c:pt>
                <c:pt idx="17">
                  <c:v>1.1688311688311688</c:v>
                </c:pt>
                <c:pt idx="18">
                  <c:v>0.6666666666666666</c:v>
                </c:pt>
                <c:pt idx="19">
                  <c:v>0.8</c:v>
                </c:pt>
                <c:pt idx="20">
                  <c:v>0.8666666666666667</c:v>
                </c:pt>
                <c:pt idx="21">
                  <c:v>0.5333333333333333</c:v>
                </c:pt>
                <c:pt idx="22">
                  <c:v>0.5333333333333333</c:v>
                </c:pt>
                <c:pt idx="23">
                  <c:v>0.9333333333333333</c:v>
                </c:pt>
                <c:pt idx="24">
                  <c:v>1.0666666666666667</c:v>
                </c:pt>
                <c:pt idx="25">
                  <c:v>0.6</c:v>
                </c:pt>
                <c:pt idx="26">
                  <c:v>0.8</c:v>
                </c:pt>
                <c:pt idx="27">
                  <c:v>0.6666666666666666</c:v>
                </c:pt>
                <c:pt idx="28">
                  <c:v>0.9333333333333333</c:v>
                </c:pt>
                <c:pt idx="29">
                  <c:v>0.6666666666666666</c:v>
                </c:pt>
                <c:pt idx="30">
                  <c:v>0.8</c:v>
                </c:pt>
                <c:pt idx="31">
                  <c:v>0.8666666666666667</c:v>
                </c:pt>
                <c:pt idx="32">
                  <c:v>0.9333333333333333</c:v>
                </c:pt>
                <c:pt idx="33">
                  <c:v>0.6</c:v>
                </c:pt>
                <c:pt idx="34">
                  <c:v>0.9333333333333333</c:v>
                </c:pt>
                <c:pt idx="35">
                  <c:v>0.7333333333333333</c:v>
                </c:pt>
                <c:pt idx="36">
                  <c:v>0.7333333333333333</c:v>
                </c:pt>
                <c:pt idx="37">
                  <c:v>0.7333333333333333</c:v>
                </c:pt>
                <c:pt idx="38">
                  <c:v>0.6</c:v>
                </c:pt>
                <c:pt idx="39">
                  <c:v>0.7333333333333333</c:v>
                </c:pt>
                <c:pt idx="40">
                  <c:v>0.6666666666666666</c:v>
                </c:pt>
                <c:pt idx="41">
                  <c:v>0.4666666666666667</c:v>
                </c:pt>
                <c:pt idx="42">
                  <c:v>0.7692307692307694</c:v>
                </c:pt>
                <c:pt idx="43">
                  <c:v>0.7692307692307694</c:v>
                </c:pt>
                <c:pt idx="44">
                  <c:v>0.8974358974358976</c:v>
                </c:pt>
                <c:pt idx="45">
                  <c:v>0.5128205128205129</c:v>
                </c:pt>
                <c:pt idx="46">
                  <c:v>0.5128205128205129</c:v>
                </c:pt>
                <c:pt idx="47">
                  <c:v>0.7746478873239437</c:v>
                </c:pt>
                <c:pt idx="48">
                  <c:v>0.5633802816901409</c:v>
                </c:pt>
                <c:pt idx="49">
                  <c:v>0.5633802816901409</c:v>
                </c:pt>
                <c:pt idx="50">
                  <c:v>0.7042253521126761</c:v>
                </c:pt>
                <c:pt idx="51">
                  <c:v>0.4225352112676056</c:v>
                </c:pt>
                <c:pt idx="52">
                  <c:v>0.5633802816901409</c:v>
                </c:pt>
                <c:pt idx="53">
                  <c:v>0.7042253521126761</c:v>
                </c:pt>
                <c:pt idx="54">
                  <c:v>0.7042253521126761</c:v>
                </c:pt>
                <c:pt idx="55">
                  <c:v>0.7042253521126761</c:v>
                </c:pt>
                <c:pt idx="56">
                  <c:v>0.4225352112676056</c:v>
                </c:pt>
                <c:pt idx="57">
                  <c:v>0.4225352112676056</c:v>
                </c:pt>
                <c:pt idx="58">
                  <c:v>0.4225352112676056</c:v>
                </c:pt>
                <c:pt idx="59">
                  <c:v>0.5633802816901409</c:v>
                </c:pt>
                <c:pt idx="60">
                  <c:v>0.5633802816901409</c:v>
                </c:pt>
                <c:pt idx="61">
                  <c:v>0.7042253521126761</c:v>
                </c:pt>
                <c:pt idx="62">
                  <c:v>0.7042253521126761</c:v>
                </c:pt>
                <c:pt idx="63">
                  <c:v>0.4225352112676056</c:v>
                </c:pt>
                <c:pt idx="64">
                  <c:v>0.4225352112676056</c:v>
                </c:pt>
                <c:pt idx="65">
                  <c:v>0.4487179487179488</c:v>
                </c:pt>
                <c:pt idx="66">
                  <c:v>0.32051282051282054</c:v>
                </c:pt>
                <c:pt idx="67">
                  <c:v>0.25641025641025644</c:v>
                </c:pt>
                <c:pt idx="68">
                  <c:v>0.4487179487179488</c:v>
                </c:pt>
                <c:pt idx="69">
                  <c:v>0.25641025641025644</c:v>
                </c:pt>
                <c:pt idx="70">
                  <c:v>0.25641025641025644</c:v>
                </c:pt>
                <c:pt idx="71">
                  <c:v>0.3846153846153847</c:v>
                </c:pt>
                <c:pt idx="72">
                  <c:v>0.25641025641025644</c:v>
                </c:pt>
                <c:pt idx="73">
                  <c:v>0.3846153846153847</c:v>
                </c:pt>
                <c:pt idx="74">
                  <c:v>0.25641025641025644</c:v>
                </c:pt>
                <c:pt idx="75">
                  <c:v>0.25641025641025644</c:v>
                </c:pt>
                <c:pt idx="76">
                  <c:v>0.6410256410256411</c:v>
                </c:pt>
                <c:pt idx="77">
                  <c:v>0.3846153846153847</c:v>
                </c:pt>
                <c:pt idx="78">
                  <c:v>0.3846153846153847</c:v>
                </c:pt>
                <c:pt idx="79">
                  <c:v>0.25641025641025644</c:v>
                </c:pt>
                <c:pt idx="80">
                  <c:v>0.25641025641025644</c:v>
                </c:pt>
                <c:pt idx="81">
                  <c:v>0.25641025641025644</c:v>
                </c:pt>
                <c:pt idx="82">
                  <c:v>0.6410256410256411</c:v>
                </c:pt>
                <c:pt idx="83">
                  <c:v>0.32051282051282054</c:v>
                </c:pt>
                <c:pt idx="84">
                  <c:v>0.32051282051282054</c:v>
                </c:pt>
                <c:pt idx="85">
                  <c:v>0.4487179487179488</c:v>
                </c:pt>
                <c:pt idx="86">
                  <c:v>0.6410256410256411</c:v>
                </c:pt>
                <c:pt idx="87">
                  <c:v>0.6410256410256411</c:v>
                </c:pt>
                <c:pt idx="88">
                  <c:v>0.576923076923077</c:v>
                </c:pt>
                <c:pt idx="89">
                  <c:v>0.5228758169934641</c:v>
                </c:pt>
                <c:pt idx="90">
                  <c:v>0.5228758169934641</c:v>
                </c:pt>
                <c:pt idx="91">
                  <c:v>0.6535947712418301</c:v>
                </c:pt>
                <c:pt idx="92">
                  <c:v>0.5882352941176471</c:v>
                </c:pt>
                <c:pt idx="93">
                  <c:v>0.5228758169934641</c:v>
                </c:pt>
                <c:pt idx="94">
                  <c:v>0.6535947712418301</c:v>
                </c:pt>
                <c:pt idx="95">
                  <c:v>0.6535947712418301</c:v>
                </c:pt>
                <c:pt idx="96">
                  <c:v>0.5882352941176471</c:v>
                </c:pt>
                <c:pt idx="97">
                  <c:v>0.6535947712418301</c:v>
                </c:pt>
                <c:pt idx="98">
                  <c:v>0.5882352941176471</c:v>
                </c:pt>
                <c:pt idx="99">
                  <c:v>0.6535947712418301</c:v>
                </c:pt>
                <c:pt idx="100">
                  <c:v>0.7189542483660131</c:v>
                </c:pt>
                <c:pt idx="101">
                  <c:v>0.5228758169934641</c:v>
                </c:pt>
                <c:pt idx="102">
                  <c:v>0.6535947712418301</c:v>
                </c:pt>
                <c:pt idx="103">
                  <c:v>0.5228758169934641</c:v>
                </c:pt>
                <c:pt idx="104">
                  <c:v>0.7843137254901962</c:v>
                </c:pt>
                <c:pt idx="105">
                  <c:v>0.7843137254901962</c:v>
                </c:pt>
                <c:pt idx="106">
                  <c:v>0.7189542483660131</c:v>
                </c:pt>
                <c:pt idx="107">
                  <c:v>0.5228758169934641</c:v>
                </c:pt>
                <c:pt idx="108">
                  <c:v>0.5228758169934641</c:v>
                </c:pt>
                <c:pt idx="109">
                  <c:v>0.9150326797385622</c:v>
                </c:pt>
                <c:pt idx="110">
                  <c:v>0.6535947712418301</c:v>
                </c:pt>
                <c:pt idx="111">
                  <c:v>0.9150326797385622</c:v>
                </c:pt>
                <c:pt idx="112">
                  <c:v>0.7843137254901962</c:v>
                </c:pt>
                <c:pt idx="113">
                  <c:v>0.6535947712418301</c:v>
                </c:pt>
                <c:pt idx="114">
                  <c:v>0.6535947712418301</c:v>
                </c:pt>
                <c:pt idx="115">
                  <c:v>0.9150326797385622</c:v>
                </c:pt>
                <c:pt idx="116">
                  <c:v>0.6535947712418301</c:v>
                </c:pt>
                <c:pt idx="117">
                  <c:v>0.5882352941176471</c:v>
                </c:pt>
                <c:pt idx="118">
                  <c:v>0.4411764705882353</c:v>
                </c:pt>
                <c:pt idx="119">
                  <c:v>0.8823529411764706</c:v>
                </c:pt>
                <c:pt idx="120">
                  <c:v>0.5882352941176471</c:v>
                </c:pt>
                <c:pt idx="121">
                  <c:v>0.7352941176470589</c:v>
                </c:pt>
                <c:pt idx="122">
                  <c:v>0.5882352941176471</c:v>
                </c:pt>
                <c:pt idx="123">
                  <c:v>0.5882352941176471</c:v>
                </c:pt>
                <c:pt idx="124">
                  <c:v>1.0294117647058825</c:v>
                </c:pt>
                <c:pt idx="125">
                  <c:v>0.7352941176470589</c:v>
                </c:pt>
                <c:pt idx="126">
                  <c:v>0.6617647058823529</c:v>
                </c:pt>
                <c:pt idx="127">
                  <c:v>0.5882352941176471</c:v>
                </c:pt>
                <c:pt idx="128">
                  <c:v>0.8088235294117647</c:v>
                </c:pt>
                <c:pt idx="129">
                  <c:v>0.8823529411764706</c:v>
                </c:pt>
                <c:pt idx="130">
                  <c:v>0.5882352941176471</c:v>
                </c:pt>
                <c:pt idx="131">
                  <c:v>0.6617647058823529</c:v>
                </c:pt>
                <c:pt idx="132">
                  <c:v>0.5882352941176471</c:v>
                </c:pt>
                <c:pt idx="133">
                  <c:v>0.7352941176470589</c:v>
                </c:pt>
                <c:pt idx="134">
                  <c:v>0.6617647058823529</c:v>
                </c:pt>
                <c:pt idx="135">
                  <c:v>0.5882352941176471</c:v>
                </c:pt>
                <c:pt idx="136">
                  <c:v>0.36764705882352944</c:v>
                </c:pt>
                <c:pt idx="137">
                  <c:v>0.5147058823529412</c:v>
                </c:pt>
                <c:pt idx="138">
                  <c:v>0.5147058823529412</c:v>
                </c:pt>
                <c:pt idx="139">
                  <c:v>0.4411764705882353</c:v>
                </c:pt>
                <c:pt idx="140">
                  <c:v>0.36764705882352944</c:v>
                </c:pt>
                <c:pt idx="141">
                  <c:v>0.36764705882352944</c:v>
                </c:pt>
                <c:pt idx="142">
                  <c:v>0.36764705882352944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data!$AL$2:$AL$192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xVal>
          <c:yVal>
            <c:numRef>
              <c:f>data!$AO$2:$AO$192</c:f>
              <c:numCache>
                <c:ptCount val="191"/>
                <c:pt idx="0">
                  <c:v>0.18461538461538463</c:v>
                </c:pt>
                <c:pt idx="1">
                  <c:v>0.4307692307692308</c:v>
                </c:pt>
                <c:pt idx="2">
                  <c:v>0.4</c:v>
                </c:pt>
                <c:pt idx="3">
                  <c:v>0.3076923076923077</c:v>
                </c:pt>
                <c:pt idx="4">
                  <c:v>0.24615384615384617</c:v>
                </c:pt>
                <c:pt idx="5">
                  <c:v>0.3384615384615385</c:v>
                </c:pt>
                <c:pt idx="6">
                  <c:v>0.36923076923076925</c:v>
                </c:pt>
                <c:pt idx="7">
                  <c:v>0.3076923076923077</c:v>
                </c:pt>
                <c:pt idx="8">
                  <c:v>0.36923076923076925</c:v>
                </c:pt>
                <c:pt idx="9">
                  <c:v>0.3384615384615385</c:v>
                </c:pt>
                <c:pt idx="10">
                  <c:v>0.36923076923076925</c:v>
                </c:pt>
                <c:pt idx="11">
                  <c:v>0.36923076923076925</c:v>
                </c:pt>
                <c:pt idx="12">
                  <c:v>0.3076923076923077</c:v>
                </c:pt>
                <c:pt idx="13">
                  <c:v>0.27692307692307694</c:v>
                </c:pt>
                <c:pt idx="14">
                  <c:v>0.3076923076923077</c:v>
                </c:pt>
                <c:pt idx="15">
                  <c:v>0.36923076923076925</c:v>
                </c:pt>
                <c:pt idx="16">
                  <c:v>0.27692307692307694</c:v>
                </c:pt>
                <c:pt idx="17">
                  <c:v>0.36923076923076925</c:v>
                </c:pt>
                <c:pt idx="18">
                  <c:v>0.3076923076923077</c:v>
                </c:pt>
                <c:pt idx="19">
                  <c:v>0.36923076923076925</c:v>
                </c:pt>
                <c:pt idx="20">
                  <c:v>0.36923076923076925</c:v>
                </c:pt>
                <c:pt idx="21">
                  <c:v>0.3384615384615385</c:v>
                </c:pt>
                <c:pt idx="22">
                  <c:v>0.3076923076923077</c:v>
                </c:pt>
                <c:pt idx="23">
                  <c:v>0.4307692307692308</c:v>
                </c:pt>
                <c:pt idx="24">
                  <c:v>0.46153846153846156</c:v>
                </c:pt>
                <c:pt idx="25">
                  <c:v>0.4307692307692308</c:v>
                </c:pt>
                <c:pt idx="26">
                  <c:v>0.42016806722689076</c:v>
                </c:pt>
                <c:pt idx="27">
                  <c:v>0.30012004801920766</c:v>
                </c:pt>
                <c:pt idx="28">
                  <c:v>0.36014405762304924</c:v>
                </c:pt>
                <c:pt idx="29">
                  <c:v>0.36014405762304924</c:v>
                </c:pt>
                <c:pt idx="30">
                  <c:v>0.30012004801920766</c:v>
                </c:pt>
                <c:pt idx="31">
                  <c:v>0.30012004801920766</c:v>
                </c:pt>
                <c:pt idx="32">
                  <c:v>0.30012004801920766</c:v>
                </c:pt>
                <c:pt idx="33">
                  <c:v>0.24009603841536614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0.13714285714285715</c:v>
                </c:pt>
                <c:pt idx="44">
                  <c:v>0.2057142857142857</c:v>
                </c:pt>
                <c:pt idx="45">
                  <c:v>0.2742857142857143</c:v>
                </c:pt>
                <c:pt idx="46">
                  <c:v>0.25142857142857145</c:v>
                </c:pt>
                <c:pt idx="47">
                  <c:v>0.2742857142857143</c:v>
                </c:pt>
                <c:pt idx="48">
                  <c:v>0.22857142857142856</c:v>
                </c:pt>
                <c:pt idx="49">
                  <c:v>0.18285714285714286</c:v>
                </c:pt>
                <c:pt idx="50">
                  <c:v>0.25142857142857145</c:v>
                </c:pt>
                <c:pt idx="51">
                  <c:v>0.2057142857142857</c:v>
                </c:pt>
                <c:pt idx="52">
                  <c:v>0.2057142857142857</c:v>
                </c:pt>
                <c:pt idx="53">
                  <c:v>0.2057142857142857</c:v>
                </c:pt>
                <c:pt idx="54">
                  <c:v>0.26285714285714284</c:v>
                </c:pt>
                <c:pt idx="55">
                  <c:v>0.22857142857142856</c:v>
                </c:pt>
                <c:pt idx="56">
                  <c:v>0.2742857142857143</c:v>
                </c:pt>
                <c:pt idx="57">
                  <c:v>0.3085714285714286</c:v>
                </c:pt>
                <c:pt idx="58">
                  <c:v>0.22857142857142856</c:v>
                </c:pt>
                <c:pt idx="59">
                  <c:v>0.29714285714285715</c:v>
                </c:pt>
                <c:pt idx="60">
                  <c:v>0.22857142857142856</c:v>
                </c:pt>
                <c:pt idx="61">
                  <c:v>0.21428571428571427</c:v>
                </c:pt>
                <c:pt idx="62">
                  <c:v>0.22857142857142856</c:v>
                </c:pt>
                <c:pt idx="63">
                  <c:v>0.2</c:v>
                </c:pt>
                <c:pt idx="64">
                  <c:v>0.22857142857142856</c:v>
                </c:pt>
                <c:pt idx="65">
                  <c:v>0.24285714285714285</c:v>
                </c:pt>
                <c:pt idx="66">
                  <c:v>0.2571428571428571</c:v>
                </c:pt>
                <c:pt idx="67">
                  <c:v>0.2</c:v>
                </c:pt>
                <c:pt idx="68">
                  <c:v>0.22857142857142856</c:v>
                </c:pt>
                <c:pt idx="69">
                  <c:v>0.2714285714285714</c:v>
                </c:pt>
                <c:pt idx="70">
                  <c:v>0.24285714285714285</c:v>
                </c:pt>
                <c:pt idx="71">
                  <c:v>0.17142857142857143</c:v>
                </c:pt>
                <c:pt idx="72">
                  <c:v>0.2</c:v>
                </c:pt>
                <c:pt idx="73">
                  <c:v>0.22857142857142856</c:v>
                </c:pt>
                <c:pt idx="74">
                  <c:v>0.2</c:v>
                </c:pt>
                <c:pt idx="75">
                  <c:v>0.18571428571428572</c:v>
                </c:pt>
                <c:pt idx="76">
                  <c:v>0.14285714285714285</c:v>
                </c:pt>
                <c:pt idx="77">
                  <c:v>0.14285714285714285</c:v>
                </c:pt>
                <c:pt idx="78">
                  <c:v>0.1</c:v>
                </c:pt>
                <c:pt idx="79">
                  <c:v>0.07142857142857142</c:v>
                </c:pt>
                <c:pt idx="80">
                  <c:v>0.1</c:v>
                </c:pt>
                <c:pt idx="81">
                  <c:v>0.15714285714285714</c:v>
                </c:pt>
                <c:pt idx="82">
                  <c:v>0.2</c:v>
                </c:pt>
                <c:pt idx="83">
                  <c:v>0.14285714285714285</c:v>
                </c:pt>
                <c:pt idx="84">
                  <c:v>0.15714285714285714</c:v>
                </c:pt>
                <c:pt idx="85">
                  <c:v>0.17142857142857143</c:v>
                </c:pt>
                <c:pt idx="86">
                  <c:v>0.17142857142857143</c:v>
                </c:pt>
                <c:pt idx="87">
                  <c:v>0.2</c:v>
                </c:pt>
                <c:pt idx="88">
                  <c:v>0.17142857142857143</c:v>
                </c:pt>
                <c:pt idx="89">
                  <c:v>0.17142857142857143</c:v>
                </c:pt>
                <c:pt idx="90">
                  <c:v>0.22857142857142856</c:v>
                </c:pt>
                <c:pt idx="91">
                  <c:v>0.22857142857142856</c:v>
                </c:pt>
                <c:pt idx="92">
                  <c:v>0.2</c:v>
                </c:pt>
                <c:pt idx="93">
                  <c:v>0.22857142857142856</c:v>
                </c:pt>
                <c:pt idx="94">
                  <c:v>0.22857142857142856</c:v>
                </c:pt>
                <c:pt idx="95">
                  <c:v>0.14285714285714285</c:v>
                </c:pt>
                <c:pt idx="96">
                  <c:v>0.11428571428571428</c:v>
                </c:pt>
                <c:pt idx="97">
                  <c:v>0.22857142857142856</c:v>
                </c:pt>
                <c:pt idx="98">
                  <c:v>0.2571428571428571</c:v>
                </c:pt>
                <c:pt idx="99">
                  <c:v>0.2857142857142857</c:v>
                </c:pt>
                <c:pt idx="100">
                  <c:v>0.2857142857142857</c:v>
                </c:pt>
                <c:pt idx="101">
                  <c:v>0.22857142857142856</c:v>
                </c:pt>
                <c:pt idx="102">
                  <c:v>0.17142857142857143</c:v>
                </c:pt>
                <c:pt idx="103">
                  <c:v>0.2571428571428571</c:v>
                </c:pt>
                <c:pt idx="104">
                  <c:v>0.22857142857142856</c:v>
                </c:pt>
                <c:pt idx="105">
                  <c:v>0.2571428571428571</c:v>
                </c:pt>
                <c:pt idx="106">
                  <c:v>0.34285714285714286</c:v>
                </c:pt>
                <c:pt idx="107">
                  <c:v>0.22857142857142856</c:v>
                </c:pt>
                <c:pt idx="108">
                  <c:v>0.2571428571428571</c:v>
                </c:pt>
                <c:pt idx="109">
                  <c:v>0.22857142857142856</c:v>
                </c:pt>
                <c:pt idx="110">
                  <c:v>0.2571428571428571</c:v>
                </c:pt>
                <c:pt idx="111">
                  <c:v>0.22857142857142856</c:v>
                </c:pt>
                <c:pt idx="112">
                  <c:v>0.22857142857142856</c:v>
                </c:pt>
                <c:pt idx="113">
                  <c:v>0.22857142857142856</c:v>
                </c:pt>
                <c:pt idx="114">
                  <c:v>0.2571428571428571</c:v>
                </c:pt>
                <c:pt idx="115">
                  <c:v>0.2571428571428571</c:v>
                </c:pt>
                <c:pt idx="116">
                  <c:v>0.2571428571428571</c:v>
                </c:pt>
                <c:pt idx="117">
                  <c:v>0.2</c:v>
                </c:pt>
                <c:pt idx="118">
                  <c:v>0.24009603841536614</c:v>
                </c:pt>
                <c:pt idx="119">
                  <c:v>0.24009603841536614</c:v>
                </c:pt>
                <c:pt idx="120">
                  <c:v>0.18007202881152462</c:v>
                </c:pt>
                <c:pt idx="121">
                  <c:v>0.18007202881152462</c:v>
                </c:pt>
                <c:pt idx="122">
                  <c:v>0.18007202881152462</c:v>
                </c:pt>
                <c:pt idx="123">
                  <c:v>0.15006002400960383</c:v>
                </c:pt>
                <c:pt idx="124">
                  <c:v>0.15006002400960383</c:v>
                </c:pt>
                <c:pt idx="125">
                  <c:v>0.15006002400960383</c:v>
                </c:pt>
                <c:pt idx="126">
                  <c:v>0.15006002400960383</c:v>
                </c:pt>
                <c:pt idx="127">
                  <c:v>0.12004801920768307</c:v>
                </c:pt>
                <c:pt idx="128">
                  <c:v>0.12004801920768307</c:v>
                </c:pt>
                <c:pt idx="129">
                  <c:v>0.1</c:v>
                </c:pt>
                <c:pt idx="130">
                  <c:v>0.08571428571428572</c:v>
                </c:pt>
                <c:pt idx="131">
                  <c:v>0.08571428571428572</c:v>
                </c:pt>
                <c:pt idx="132">
                  <c:v>0.08571428571428572</c:v>
                </c:pt>
                <c:pt idx="133">
                  <c:v>0.08571428571428572</c:v>
                </c:pt>
                <c:pt idx="134">
                  <c:v>0.08571428571428572</c:v>
                </c:pt>
                <c:pt idx="135">
                  <c:v>0.05714285714285714</c:v>
                </c:pt>
                <c:pt idx="136">
                  <c:v>0.05714285714285714</c:v>
                </c:pt>
                <c:pt idx="137">
                  <c:v>0.02857142857142857</c:v>
                </c:pt>
                <c:pt idx="138">
                  <c:v>0.05714285714285714</c:v>
                </c:pt>
                <c:pt idx="139">
                  <c:v>0.08571428571428572</c:v>
                </c:pt>
                <c:pt idx="140">
                  <c:v>0.04285714285714286</c:v>
                </c:pt>
                <c:pt idx="141">
                  <c:v>0.05714285714285714</c:v>
                </c:pt>
                <c:pt idx="142">
                  <c:v>0.05714285714285714</c:v>
                </c:pt>
                <c:pt idx="143">
                  <c:v>0.04285714285714286</c:v>
                </c:pt>
                <c:pt idx="144">
                  <c:v>0.04285714285714286</c:v>
                </c:pt>
                <c:pt idx="145">
                  <c:v>0.07142857142857142</c:v>
                </c:pt>
                <c:pt idx="146">
                  <c:v>0.07142857142857142</c:v>
                </c:pt>
                <c:pt idx="147">
                  <c:v>0.07142857142857142</c:v>
                </c:pt>
                <c:pt idx="148">
                  <c:v>0.07142857142857142</c:v>
                </c:pt>
                <c:pt idx="149">
                  <c:v>0.07142857142857142</c:v>
                </c:pt>
                <c:pt idx="150">
                  <c:v>0.07142857142857142</c:v>
                </c:pt>
                <c:pt idx="151">
                  <c:v>0.05714285714285714</c:v>
                </c:pt>
                <c:pt idx="152">
                  <c:v>0.07142857142857142</c:v>
                </c:pt>
                <c:pt idx="153">
                  <c:v>0.05714285714285714</c:v>
                </c:pt>
                <c:pt idx="154">
                  <c:v>0.04285714285714286</c:v>
                </c:pt>
                <c:pt idx="155">
                  <c:v>0.08571428571428572</c:v>
                </c:pt>
                <c:pt idx="156">
                  <c:v>0.07142857142857142</c:v>
                </c:pt>
                <c:pt idx="157">
                  <c:v>0.04285714285714286</c:v>
                </c:pt>
                <c:pt idx="158">
                  <c:v>0.05714285714285714</c:v>
                </c:pt>
                <c:pt idx="159">
                  <c:v>0.05714285714285714</c:v>
                </c:pt>
                <c:pt idx="160">
                  <c:v>0.08571428571428572</c:v>
                </c:pt>
                <c:pt idx="161">
                  <c:v>0.07142857142857142</c:v>
                </c:pt>
                <c:pt idx="162">
                  <c:v>0.04285714285714286</c:v>
                </c:pt>
                <c:pt idx="163">
                  <c:v>0.05714285714285714</c:v>
                </c:pt>
                <c:pt idx="164">
                  <c:v>0.05714285714285714</c:v>
                </c:pt>
                <c:pt idx="165">
                  <c:v>0.07142857142857142</c:v>
                </c:pt>
                <c:pt idx="166">
                  <c:v>0.08571428571428572</c:v>
                </c:pt>
                <c:pt idx="167">
                  <c:v>0.08571428571428572</c:v>
                </c:pt>
                <c:pt idx="168">
                  <c:v>0.1</c:v>
                </c:pt>
                <c:pt idx="169">
                  <c:v>0.07142857142857142</c:v>
                </c:pt>
                <c:pt idx="170">
                  <c:v>0.05714285714285714</c:v>
                </c:pt>
                <c:pt idx="171">
                  <c:v>0.07142857142857142</c:v>
                </c:pt>
                <c:pt idx="172">
                  <c:v>0.07142857142857142</c:v>
                </c:pt>
                <c:pt idx="173">
                  <c:v>0.08571428571428572</c:v>
                </c:pt>
                <c:pt idx="174">
                  <c:v>0.08571428571428572</c:v>
                </c:pt>
                <c:pt idx="175">
                  <c:v>0.07142857142857142</c:v>
                </c:pt>
                <c:pt idx="176">
                  <c:v>0.12857142857142856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0.08571428571428572</c:v>
                </c:pt>
                <c:pt idx="183">
                  <c:v>0.07142857142857142</c:v>
                </c:pt>
                <c:pt idx="184">
                  <c:v>0.07142857142857142</c:v>
                </c:pt>
                <c:pt idx="185">
                  <c:v>0.07142857142857142</c:v>
                </c:pt>
                <c:pt idx="186">
                  <c:v>0.08571428571428572</c:v>
                </c:pt>
                <c:pt idx="187">
                  <c:v>0.11428571428571428</c:v>
                </c:pt>
                <c:pt idx="188">
                  <c:v>0.11428571428571428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data!$AL$2:$AL$144</c:f>
              <c:numCache>
                <c:ptCount val="143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</c:numCache>
            </c:numRef>
          </c:xVal>
          <c:yVal>
            <c:numRef>
              <c:f>data!$AN$2:$AN$144</c:f>
              <c:numCache>
                <c:ptCount val="143"/>
                <c:pt idx="2">
                  <c:v>1.1168831168831168</c:v>
                </c:pt>
                <c:pt idx="3">
                  <c:v>1.1688311688311688</c:v>
                </c:pt>
                <c:pt idx="4">
                  <c:v>0.961038961038961</c:v>
                </c:pt>
                <c:pt idx="5">
                  <c:v>0.8961038961038961</c:v>
                </c:pt>
                <c:pt idx="6">
                  <c:v>0.974025974025974</c:v>
                </c:pt>
                <c:pt idx="7">
                  <c:v>1.051948051948052</c:v>
                </c:pt>
                <c:pt idx="8">
                  <c:v>0.974025974025974</c:v>
                </c:pt>
                <c:pt idx="9">
                  <c:v>1.12987012987013</c:v>
                </c:pt>
                <c:pt idx="10">
                  <c:v>1.2727272727272725</c:v>
                </c:pt>
                <c:pt idx="11">
                  <c:v>1.2987012987012987</c:v>
                </c:pt>
                <c:pt idx="12">
                  <c:v>1.2727272727272727</c:v>
                </c:pt>
                <c:pt idx="13">
                  <c:v>1.2467532467532467</c:v>
                </c:pt>
                <c:pt idx="14">
                  <c:v>1.168831168831169</c:v>
                </c:pt>
                <c:pt idx="15">
                  <c:v>1.1428571428571428</c:v>
                </c:pt>
                <c:pt idx="16">
                  <c:v>1.0164502164502165</c:v>
                </c:pt>
                <c:pt idx="17">
                  <c:v>0.9426839826839826</c:v>
                </c:pt>
                <c:pt idx="18">
                  <c:v>0.9082251082251084</c:v>
                </c:pt>
                <c:pt idx="19">
                  <c:v>0.8070995670995671</c:v>
                </c:pt>
                <c:pt idx="20">
                  <c:v>0.6799999999999999</c:v>
                </c:pt>
                <c:pt idx="21">
                  <c:v>0.7333333333333334</c:v>
                </c:pt>
                <c:pt idx="22">
                  <c:v>0.7866666666666665</c:v>
                </c:pt>
                <c:pt idx="23">
                  <c:v>0.7333333333333333</c:v>
                </c:pt>
                <c:pt idx="24">
                  <c:v>0.7866666666666667</c:v>
                </c:pt>
                <c:pt idx="25">
                  <c:v>0.8133333333333335</c:v>
                </c:pt>
                <c:pt idx="26">
                  <c:v>0.8133333333333332</c:v>
                </c:pt>
                <c:pt idx="27">
                  <c:v>0.7333333333333333</c:v>
                </c:pt>
                <c:pt idx="28">
                  <c:v>0.7733333333333334</c:v>
                </c:pt>
                <c:pt idx="29">
                  <c:v>0.7866666666666666</c:v>
                </c:pt>
                <c:pt idx="30">
                  <c:v>0.8400000000000001</c:v>
                </c:pt>
                <c:pt idx="31">
                  <c:v>0.7733333333333333</c:v>
                </c:pt>
                <c:pt idx="32">
                  <c:v>0.8266666666666668</c:v>
                </c:pt>
                <c:pt idx="33">
                  <c:v>0.8133333333333332</c:v>
                </c:pt>
                <c:pt idx="34">
                  <c:v>0.7866666666666667</c:v>
                </c:pt>
                <c:pt idx="35">
                  <c:v>0.7466666666666667</c:v>
                </c:pt>
                <c:pt idx="36">
                  <c:v>0.7466666666666667</c:v>
                </c:pt>
                <c:pt idx="37">
                  <c:v>0.7066666666666667</c:v>
                </c:pt>
                <c:pt idx="38">
                  <c:v>0.6933333333333332</c:v>
                </c:pt>
                <c:pt idx="39">
                  <c:v>0.6399999999999999</c:v>
                </c:pt>
                <c:pt idx="40">
                  <c:v>0.6471794871794871</c:v>
                </c:pt>
                <c:pt idx="41">
                  <c:v>0.6810256410256411</c:v>
                </c:pt>
                <c:pt idx="42">
                  <c:v>0.713846153846154</c:v>
                </c:pt>
                <c:pt idx="43">
                  <c:v>0.6830769230769231</c:v>
                </c:pt>
                <c:pt idx="44">
                  <c:v>0.6923076923076923</c:v>
                </c:pt>
                <c:pt idx="45">
                  <c:v>0.6933911159263273</c:v>
                </c:pt>
                <c:pt idx="46">
                  <c:v>0.6522210184182017</c:v>
                </c:pt>
                <c:pt idx="47">
                  <c:v>0.5854098952690503</c:v>
                </c:pt>
                <c:pt idx="48">
                  <c:v>0.6236908631274829</c:v>
                </c:pt>
                <c:pt idx="49">
                  <c:v>0.6056338028169014</c:v>
                </c:pt>
                <c:pt idx="50">
                  <c:v>0.5633802816901409</c:v>
                </c:pt>
                <c:pt idx="51">
                  <c:v>0.5915492957746479</c:v>
                </c:pt>
                <c:pt idx="52">
                  <c:v>0.6197183098591549</c:v>
                </c:pt>
                <c:pt idx="53">
                  <c:v>0.6197183098591549</c:v>
                </c:pt>
                <c:pt idx="54">
                  <c:v>0.6197183098591549</c:v>
                </c:pt>
                <c:pt idx="55">
                  <c:v>0.5915492957746479</c:v>
                </c:pt>
                <c:pt idx="56">
                  <c:v>0.5352112676056338</c:v>
                </c:pt>
                <c:pt idx="57">
                  <c:v>0.5070422535211268</c:v>
                </c:pt>
                <c:pt idx="58">
                  <c:v>0.4788732394366198</c:v>
                </c:pt>
                <c:pt idx="59">
                  <c:v>0.5352112676056338</c:v>
                </c:pt>
                <c:pt idx="60">
                  <c:v>0.5915492957746479</c:v>
                </c:pt>
                <c:pt idx="61">
                  <c:v>0.5915492957746479</c:v>
                </c:pt>
                <c:pt idx="62">
                  <c:v>0.5633802816901408</c:v>
                </c:pt>
                <c:pt idx="63">
                  <c:v>0.5404478150957025</c:v>
                </c:pt>
                <c:pt idx="64">
                  <c:v>0.4637053087757314</c:v>
                </c:pt>
                <c:pt idx="65">
                  <c:v>0.37414228963524737</c:v>
                </c:pt>
                <c:pt idx="66">
                  <c:v>0.379378837125316</c:v>
                </c:pt>
                <c:pt idx="67">
                  <c:v>0.34615384615384615</c:v>
                </c:pt>
                <c:pt idx="68">
                  <c:v>0.3076923076923077</c:v>
                </c:pt>
                <c:pt idx="69">
                  <c:v>0.32051282051282054</c:v>
                </c:pt>
                <c:pt idx="70">
                  <c:v>0.32051282051282054</c:v>
                </c:pt>
                <c:pt idx="71">
                  <c:v>0.30769230769230776</c:v>
                </c:pt>
                <c:pt idx="72">
                  <c:v>0.30769230769230776</c:v>
                </c:pt>
                <c:pt idx="73">
                  <c:v>0.30769230769230776</c:v>
                </c:pt>
                <c:pt idx="74">
                  <c:v>0.35897435897435903</c:v>
                </c:pt>
                <c:pt idx="75">
                  <c:v>0.3846153846153847</c:v>
                </c:pt>
                <c:pt idx="76">
                  <c:v>0.3846153846153847</c:v>
                </c:pt>
                <c:pt idx="77">
                  <c:v>0.3846153846153847</c:v>
                </c:pt>
                <c:pt idx="78">
                  <c:v>0.3846153846153847</c:v>
                </c:pt>
                <c:pt idx="79">
                  <c:v>0.3076923076923077</c:v>
                </c:pt>
                <c:pt idx="80">
                  <c:v>0.35897435897435903</c:v>
                </c:pt>
                <c:pt idx="81">
                  <c:v>0.3461538461538462</c:v>
                </c:pt>
                <c:pt idx="82">
                  <c:v>0.358974358974359</c:v>
                </c:pt>
                <c:pt idx="83">
                  <c:v>0.39743589743589747</c:v>
                </c:pt>
                <c:pt idx="84">
                  <c:v>0.47435897435897434</c:v>
                </c:pt>
                <c:pt idx="85">
                  <c:v>0.47435897435897434</c:v>
                </c:pt>
                <c:pt idx="86">
                  <c:v>0.5256410256410258</c:v>
                </c:pt>
                <c:pt idx="87">
                  <c:v>0.5661136249371543</c:v>
                </c:pt>
                <c:pt idx="88">
                  <c:v>0.5809451985922574</c:v>
                </c:pt>
                <c:pt idx="89">
                  <c:v>0.5834590246354951</c:v>
                </c:pt>
                <c:pt idx="90">
                  <c:v>0.5729009552538964</c:v>
                </c:pt>
                <c:pt idx="91">
                  <c:v>0.5620915032679739</c:v>
                </c:pt>
                <c:pt idx="92">
                  <c:v>0.588235294117647</c:v>
                </c:pt>
                <c:pt idx="93">
                  <c:v>0.6143790849673202</c:v>
                </c:pt>
                <c:pt idx="94">
                  <c:v>0.6013071895424836</c:v>
                </c:pt>
                <c:pt idx="95">
                  <c:v>0.6143790849673203</c:v>
                </c:pt>
                <c:pt idx="96">
                  <c:v>0.6274509803921569</c:v>
                </c:pt>
                <c:pt idx="97">
                  <c:v>0.6274509803921569</c:v>
                </c:pt>
                <c:pt idx="98">
                  <c:v>0.6405228758169935</c:v>
                </c:pt>
                <c:pt idx="99">
                  <c:v>0.6274509803921569</c:v>
                </c:pt>
                <c:pt idx="100">
                  <c:v>0.6274509803921569</c:v>
                </c:pt>
                <c:pt idx="101">
                  <c:v>0.6143790849673202</c:v>
                </c:pt>
                <c:pt idx="102">
                  <c:v>0.6405228758169935</c:v>
                </c:pt>
                <c:pt idx="103">
                  <c:v>0.6535947712418301</c:v>
                </c:pt>
                <c:pt idx="104">
                  <c:v>0.6928104575163399</c:v>
                </c:pt>
                <c:pt idx="105">
                  <c:v>0.6666666666666667</c:v>
                </c:pt>
                <c:pt idx="106">
                  <c:v>0.6666666666666667</c:v>
                </c:pt>
                <c:pt idx="107">
                  <c:v>0.6928104575163399</c:v>
                </c:pt>
                <c:pt idx="108">
                  <c:v>0.6666666666666667</c:v>
                </c:pt>
                <c:pt idx="109">
                  <c:v>0.7058823529411764</c:v>
                </c:pt>
                <c:pt idx="110">
                  <c:v>0.7581699346405228</c:v>
                </c:pt>
                <c:pt idx="111">
                  <c:v>0.7843137254901961</c:v>
                </c:pt>
                <c:pt idx="112">
                  <c:v>0.7320261437908497</c:v>
                </c:pt>
                <c:pt idx="113">
                  <c:v>0.7843137254901962</c:v>
                </c:pt>
                <c:pt idx="114">
                  <c:v>0.7320261437908496</c:v>
                </c:pt>
                <c:pt idx="115">
                  <c:v>0.6928104575163399</c:v>
                </c:pt>
                <c:pt idx="116">
                  <c:v>0.6503267973856209</c:v>
                </c:pt>
                <c:pt idx="117">
                  <c:v>0.6960784313725491</c:v>
                </c:pt>
                <c:pt idx="118">
                  <c:v>0.630718954248366</c:v>
                </c:pt>
                <c:pt idx="119">
                  <c:v>0.6470588235294118</c:v>
                </c:pt>
                <c:pt idx="120">
                  <c:v>0.6470588235294118</c:v>
                </c:pt>
                <c:pt idx="121">
                  <c:v>0.6764705882352942</c:v>
                </c:pt>
                <c:pt idx="122">
                  <c:v>0.7058823529411766</c:v>
                </c:pt>
                <c:pt idx="123">
                  <c:v>0.7352941176470589</c:v>
                </c:pt>
                <c:pt idx="124">
                  <c:v>0.7205882352941176</c:v>
                </c:pt>
                <c:pt idx="125">
                  <c:v>0.7205882352941176</c:v>
                </c:pt>
                <c:pt idx="126">
                  <c:v>0.7647058823529413</c:v>
                </c:pt>
                <c:pt idx="127">
                  <c:v>0.7352941176470588</c:v>
                </c:pt>
                <c:pt idx="128">
                  <c:v>0.7058823529411764</c:v>
                </c:pt>
                <c:pt idx="129">
                  <c:v>0.7058823529411764</c:v>
                </c:pt>
                <c:pt idx="130">
                  <c:v>0.7058823529411764</c:v>
                </c:pt>
                <c:pt idx="131">
                  <c:v>0.6911764705882353</c:v>
                </c:pt>
                <c:pt idx="132">
                  <c:v>0.6470588235294118</c:v>
                </c:pt>
                <c:pt idx="133">
                  <c:v>0.6470588235294118</c:v>
                </c:pt>
                <c:pt idx="134">
                  <c:v>0.5882352941176471</c:v>
                </c:pt>
                <c:pt idx="135">
                  <c:v>0.5735294117647058</c:v>
                </c:pt>
                <c:pt idx="136">
                  <c:v>0.5294117647058824</c:v>
                </c:pt>
                <c:pt idx="137">
                  <c:v>0.4852941176470589</c:v>
                </c:pt>
                <c:pt idx="138">
                  <c:v>0.44117647058823534</c:v>
                </c:pt>
                <c:pt idx="139">
                  <c:v>0.44117647058823534</c:v>
                </c:pt>
                <c:pt idx="140">
                  <c:v>0.411764705882353</c:v>
                </c:pt>
                <c:pt idx="141">
                  <c:v>0.3860294117647059</c:v>
                </c:pt>
                <c:pt idx="142">
                  <c:v>0.36764705882352944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5</c:v>
                </c:pt>
              </c:numLit>
            </c:plus>
            <c:minus>
              <c:numLit>
                <c:ptCount val="1"/>
                <c:pt idx="0">
                  <c:v>5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data!$AR$11</c:f>
              <c:numCache>
                <c:ptCount val="1"/>
                <c:pt idx="0">
                  <c:v>1870</c:v>
                </c:pt>
              </c:numCache>
            </c:numRef>
          </c:xVal>
          <c:yVal>
            <c:numRef>
              <c:f>data!$AS$11</c:f>
              <c:numCache>
                <c:ptCount val="1"/>
                <c:pt idx="0">
                  <c:v>0.4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2</c:v>
                </c:pt>
              </c:numLit>
            </c:plus>
            <c:minus>
              <c:numLit>
                <c:ptCount val="1"/>
                <c:pt idx="0">
                  <c:v>2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data!$AR$12</c:f>
              <c:numCache>
                <c:ptCount val="1"/>
                <c:pt idx="0">
                  <c:v>1870</c:v>
                </c:pt>
              </c:numCache>
            </c:numRef>
          </c:xVal>
          <c:yVal>
            <c:numRef>
              <c:f>data!$AS$12</c:f>
              <c:numCache>
                <c:ptCount val="1"/>
                <c:pt idx="0">
                  <c:v>0.05</c:v>
                </c:pt>
              </c:numCache>
            </c:numRef>
          </c:yVal>
          <c:smooth val="0"/>
        </c:ser>
        <c:axId val="51009759"/>
        <c:axId val="56434648"/>
      </c:scatterChart>
      <c:valAx>
        <c:axId val="51009759"/>
        <c:scaling>
          <c:orientation val="minMax"/>
          <c:max val="2000"/>
          <c:min val="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crossBetween val="midCat"/>
        <c:dispUnits/>
      </c:valAx>
      <c:valAx>
        <c:axId val="56434648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Thickness of annual growth lamina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1975"/>
          <c:w val="0.90175"/>
          <c:h val="0.816"/>
        </c:manualLayout>
      </c:layout>
      <c:lineChart>
        <c:grouping val="standard"/>
        <c:varyColors val="0"/>
        <c:ser>
          <c:idx val="0"/>
          <c:order val="0"/>
          <c:tx>
            <c:v>Chamber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'chamber 1 ss'!$B$2:$B$192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'chamber 1 ss'!$F$2:$F$144</c:f>
              <c:numCache>
                <c:ptCount val="143"/>
                <c:pt idx="0">
                  <c:v>1.2987012987012987</c:v>
                </c:pt>
                <c:pt idx="1">
                  <c:v>1.6883116883116882</c:v>
                </c:pt>
                <c:pt idx="2">
                  <c:v>0.909090909090909</c:v>
                </c:pt>
                <c:pt idx="3">
                  <c:v>0.7792207792207791</c:v>
                </c:pt>
                <c:pt idx="4">
                  <c:v>0.909090909090909</c:v>
                </c:pt>
                <c:pt idx="5">
                  <c:v>1.5584415584415583</c:v>
                </c:pt>
                <c:pt idx="6">
                  <c:v>0.6493506493506493</c:v>
                </c:pt>
                <c:pt idx="7">
                  <c:v>0.5844155844155844</c:v>
                </c:pt>
                <c:pt idx="8">
                  <c:v>1.1688311688311688</c:v>
                </c:pt>
                <c:pt idx="9">
                  <c:v>1.2987012987012987</c:v>
                </c:pt>
                <c:pt idx="10">
                  <c:v>1.1688311688311688</c:v>
                </c:pt>
                <c:pt idx="11">
                  <c:v>1.4285714285714284</c:v>
                </c:pt>
                <c:pt idx="12">
                  <c:v>1.2987012987012987</c:v>
                </c:pt>
                <c:pt idx="13">
                  <c:v>1.2987012987012987</c:v>
                </c:pt>
                <c:pt idx="14">
                  <c:v>1.1688311688311688</c:v>
                </c:pt>
                <c:pt idx="15">
                  <c:v>1.0389610389610389</c:v>
                </c:pt>
                <c:pt idx="16">
                  <c:v>1.0389610389610389</c:v>
                </c:pt>
                <c:pt idx="17">
                  <c:v>1.1688311688311688</c:v>
                </c:pt>
                <c:pt idx="18">
                  <c:v>0.6666666666666666</c:v>
                </c:pt>
                <c:pt idx="19">
                  <c:v>0.8</c:v>
                </c:pt>
                <c:pt idx="20">
                  <c:v>0.8666666666666667</c:v>
                </c:pt>
                <c:pt idx="21">
                  <c:v>0.5333333333333333</c:v>
                </c:pt>
                <c:pt idx="22">
                  <c:v>0.5333333333333333</c:v>
                </c:pt>
                <c:pt idx="23">
                  <c:v>0.9333333333333333</c:v>
                </c:pt>
                <c:pt idx="24">
                  <c:v>1.0666666666666667</c:v>
                </c:pt>
                <c:pt idx="25">
                  <c:v>0.6</c:v>
                </c:pt>
                <c:pt idx="26">
                  <c:v>0.8</c:v>
                </c:pt>
                <c:pt idx="27">
                  <c:v>0.6666666666666666</c:v>
                </c:pt>
                <c:pt idx="28">
                  <c:v>0.9333333333333333</c:v>
                </c:pt>
                <c:pt idx="29">
                  <c:v>0.6666666666666666</c:v>
                </c:pt>
                <c:pt idx="30">
                  <c:v>0.8</c:v>
                </c:pt>
                <c:pt idx="31">
                  <c:v>0.8666666666666667</c:v>
                </c:pt>
                <c:pt idx="32">
                  <c:v>0.9333333333333333</c:v>
                </c:pt>
                <c:pt idx="33">
                  <c:v>0.6</c:v>
                </c:pt>
                <c:pt idx="34">
                  <c:v>0.9333333333333333</c:v>
                </c:pt>
                <c:pt idx="35">
                  <c:v>0.7333333333333333</c:v>
                </c:pt>
                <c:pt idx="36">
                  <c:v>0.7333333333333333</c:v>
                </c:pt>
                <c:pt idx="37">
                  <c:v>0.7333333333333333</c:v>
                </c:pt>
                <c:pt idx="38">
                  <c:v>0.6</c:v>
                </c:pt>
                <c:pt idx="39">
                  <c:v>0.7333333333333333</c:v>
                </c:pt>
                <c:pt idx="40">
                  <c:v>0.6666666666666666</c:v>
                </c:pt>
                <c:pt idx="41">
                  <c:v>0.4666666666666667</c:v>
                </c:pt>
                <c:pt idx="42">
                  <c:v>0.7692307692307694</c:v>
                </c:pt>
                <c:pt idx="43">
                  <c:v>0.7692307692307694</c:v>
                </c:pt>
                <c:pt idx="44">
                  <c:v>0.8974358974358976</c:v>
                </c:pt>
                <c:pt idx="45">
                  <c:v>0.5128205128205129</c:v>
                </c:pt>
                <c:pt idx="46">
                  <c:v>0.5128205128205129</c:v>
                </c:pt>
                <c:pt idx="47">
                  <c:v>0.7746478873239437</c:v>
                </c:pt>
                <c:pt idx="48">
                  <c:v>0.5633802816901409</c:v>
                </c:pt>
                <c:pt idx="49">
                  <c:v>0.5633802816901409</c:v>
                </c:pt>
                <c:pt idx="50">
                  <c:v>0.7042253521126761</c:v>
                </c:pt>
                <c:pt idx="51">
                  <c:v>0.4225352112676056</c:v>
                </c:pt>
                <c:pt idx="52">
                  <c:v>0.5633802816901409</c:v>
                </c:pt>
                <c:pt idx="53">
                  <c:v>0.7042253521126761</c:v>
                </c:pt>
                <c:pt idx="54">
                  <c:v>0.7042253521126761</c:v>
                </c:pt>
                <c:pt idx="55">
                  <c:v>0.7042253521126761</c:v>
                </c:pt>
                <c:pt idx="56">
                  <c:v>0.4225352112676056</c:v>
                </c:pt>
                <c:pt idx="57">
                  <c:v>0.4225352112676056</c:v>
                </c:pt>
                <c:pt idx="58">
                  <c:v>0.4225352112676056</c:v>
                </c:pt>
                <c:pt idx="59">
                  <c:v>0.5633802816901409</c:v>
                </c:pt>
                <c:pt idx="60">
                  <c:v>0.5633802816901409</c:v>
                </c:pt>
                <c:pt idx="61">
                  <c:v>0.7042253521126761</c:v>
                </c:pt>
                <c:pt idx="62">
                  <c:v>0.7042253521126761</c:v>
                </c:pt>
                <c:pt idx="63">
                  <c:v>0.4225352112676056</c:v>
                </c:pt>
                <c:pt idx="64">
                  <c:v>0.4225352112676056</c:v>
                </c:pt>
                <c:pt idx="65">
                  <c:v>0.4487179487179488</c:v>
                </c:pt>
                <c:pt idx="66">
                  <c:v>0.32051282051282054</c:v>
                </c:pt>
                <c:pt idx="67">
                  <c:v>0.25641025641025644</c:v>
                </c:pt>
                <c:pt idx="68">
                  <c:v>0.4487179487179488</c:v>
                </c:pt>
                <c:pt idx="69">
                  <c:v>0.25641025641025644</c:v>
                </c:pt>
                <c:pt idx="70">
                  <c:v>0.25641025641025644</c:v>
                </c:pt>
                <c:pt idx="71">
                  <c:v>0.3846153846153847</c:v>
                </c:pt>
                <c:pt idx="72">
                  <c:v>0.25641025641025644</c:v>
                </c:pt>
                <c:pt idx="73">
                  <c:v>0.3846153846153847</c:v>
                </c:pt>
                <c:pt idx="74">
                  <c:v>0.25641025641025644</c:v>
                </c:pt>
                <c:pt idx="75">
                  <c:v>0.25641025641025644</c:v>
                </c:pt>
                <c:pt idx="76">
                  <c:v>0.6410256410256411</c:v>
                </c:pt>
                <c:pt idx="77">
                  <c:v>0.3846153846153847</c:v>
                </c:pt>
                <c:pt idx="78">
                  <c:v>0.3846153846153847</c:v>
                </c:pt>
                <c:pt idx="79">
                  <c:v>0.25641025641025644</c:v>
                </c:pt>
                <c:pt idx="80">
                  <c:v>0.25641025641025644</c:v>
                </c:pt>
                <c:pt idx="81">
                  <c:v>0.25641025641025644</c:v>
                </c:pt>
                <c:pt idx="82">
                  <c:v>0.6410256410256411</c:v>
                </c:pt>
                <c:pt idx="83">
                  <c:v>0.32051282051282054</c:v>
                </c:pt>
                <c:pt idx="84">
                  <c:v>0.32051282051282054</c:v>
                </c:pt>
                <c:pt idx="85">
                  <c:v>0.4487179487179488</c:v>
                </c:pt>
                <c:pt idx="86">
                  <c:v>0.6410256410256411</c:v>
                </c:pt>
                <c:pt idx="87">
                  <c:v>0.6410256410256411</c:v>
                </c:pt>
                <c:pt idx="88">
                  <c:v>0.576923076923077</c:v>
                </c:pt>
                <c:pt idx="89">
                  <c:v>0.5228758169934641</c:v>
                </c:pt>
                <c:pt idx="90">
                  <c:v>0.5228758169934641</c:v>
                </c:pt>
                <c:pt idx="91">
                  <c:v>0.6535947712418301</c:v>
                </c:pt>
                <c:pt idx="92">
                  <c:v>0.5882352941176471</c:v>
                </c:pt>
                <c:pt idx="93">
                  <c:v>0.5228758169934641</c:v>
                </c:pt>
                <c:pt idx="94">
                  <c:v>0.6535947712418301</c:v>
                </c:pt>
                <c:pt idx="95">
                  <c:v>0.6535947712418301</c:v>
                </c:pt>
                <c:pt idx="96">
                  <c:v>0.5882352941176471</c:v>
                </c:pt>
                <c:pt idx="97">
                  <c:v>0.6535947712418301</c:v>
                </c:pt>
                <c:pt idx="98">
                  <c:v>0.5882352941176471</c:v>
                </c:pt>
                <c:pt idx="99">
                  <c:v>0.6535947712418301</c:v>
                </c:pt>
                <c:pt idx="100">
                  <c:v>0.7189542483660131</c:v>
                </c:pt>
                <c:pt idx="101">
                  <c:v>0.5228758169934641</c:v>
                </c:pt>
                <c:pt idx="102">
                  <c:v>0.6535947712418301</c:v>
                </c:pt>
                <c:pt idx="103">
                  <c:v>0.5228758169934641</c:v>
                </c:pt>
                <c:pt idx="104">
                  <c:v>0.7843137254901962</c:v>
                </c:pt>
                <c:pt idx="105">
                  <c:v>0.7843137254901962</c:v>
                </c:pt>
                <c:pt idx="106">
                  <c:v>0.7189542483660131</c:v>
                </c:pt>
                <c:pt idx="107">
                  <c:v>0.5228758169934641</c:v>
                </c:pt>
                <c:pt idx="108">
                  <c:v>0.5228758169934641</c:v>
                </c:pt>
                <c:pt idx="109">
                  <c:v>0.9150326797385622</c:v>
                </c:pt>
                <c:pt idx="110">
                  <c:v>0.6535947712418301</c:v>
                </c:pt>
                <c:pt idx="111">
                  <c:v>0.9150326797385622</c:v>
                </c:pt>
                <c:pt idx="112">
                  <c:v>0.7843137254901962</c:v>
                </c:pt>
                <c:pt idx="113">
                  <c:v>0.6535947712418301</c:v>
                </c:pt>
                <c:pt idx="114">
                  <c:v>0.6535947712418301</c:v>
                </c:pt>
                <c:pt idx="115">
                  <c:v>0.9150326797385622</c:v>
                </c:pt>
                <c:pt idx="116">
                  <c:v>0.6535947712418301</c:v>
                </c:pt>
                <c:pt idx="117">
                  <c:v>0.5882352941176471</c:v>
                </c:pt>
                <c:pt idx="118">
                  <c:v>0.4411764705882353</c:v>
                </c:pt>
                <c:pt idx="119">
                  <c:v>0.8823529411764706</c:v>
                </c:pt>
                <c:pt idx="120">
                  <c:v>0.5882352941176471</c:v>
                </c:pt>
                <c:pt idx="121">
                  <c:v>0.7352941176470589</c:v>
                </c:pt>
                <c:pt idx="122">
                  <c:v>0.5882352941176471</c:v>
                </c:pt>
                <c:pt idx="123">
                  <c:v>0.5882352941176471</c:v>
                </c:pt>
                <c:pt idx="124">
                  <c:v>1.0294117647058825</c:v>
                </c:pt>
                <c:pt idx="125">
                  <c:v>0.7352941176470589</c:v>
                </c:pt>
                <c:pt idx="126">
                  <c:v>0.6617647058823529</c:v>
                </c:pt>
                <c:pt idx="127">
                  <c:v>0.5882352941176471</c:v>
                </c:pt>
                <c:pt idx="128">
                  <c:v>0.8088235294117647</c:v>
                </c:pt>
                <c:pt idx="129">
                  <c:v>0.8823529411764706</c:v>
                </c:pt>
                <c:pt idx="130">
                  <c:v>0.5882352941176471</c:v>
                </c:pt>
                <c:pt idx="131">
                  <c:v>0.6617647058823529</c:v>
                </c:pt>
                <c:pt idx="132">
                  <c:v>0.5882352941176471</c:v>
                </c:pt>
                <c:pt idx="133">
                  <c:v>0.7352941176470589</c:v>
                </c:pt>
                <c:pt idx="134">
                  <c:v>0.6617647058823529</c:v>
                </c:pt>
                <c:pt idx="135">
                  <c:v>0.5882352941176471</c:v>
                </c:pt>
                <c:pt idx="136">
                  <c:v>0.36764705882352944</c:v>
                </c:pt>
                <c:pt idx="137">
                  <c:v>0.5147058823529412</c:v>
                </c:pt>
                <c:pt idx="138">
                  <c:v>0.5147058823529412</c:v>
                </c:pt>
                <c:pt idx="139">
                  <c:v>0.4411764705882353</c:v>
                </c:pt>
                <c:pt idx="140">
                  <c:v>0.36764705882352944</c:v>
                </c:pt>
                <c:pt idx="141">
                  <c:v>0.36764705882352944</c:v>
                </c:pt>
                <c:pt idx="142">
                  <c:v>0.36764705882352944</c:v>
                </c:pt>
              </c:numCache>
            </c:numRef>
          </c:val>
          <c:smooth val="0"/>
        </c:ser>
        <c:ser>
          <c:idx val="1"/>
          <c:order val="1"/>
          <c:tx>
            <c:v>Chamber 2, near ER76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data!$AD$2:$AD$192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data!$AE$2:$AE$192</c:f>
              <c:numCache>
                <c:ptCount val="191"/>
                <c:pt idx="0">
                  <c:v>0.18461538461538463</c:v>
                </c:pt>
                <c:pt idx="1">
                  <c:v>0.4307692307692308</c:v>
                </c:pt>
                <c:pt idx="2">
                  <c:v>0.4</c:v>
                </c:pt>
                <c:pt idx="3">
                  <c:v>0.3076923076923077</c:v>
                </c:pt>
                <c:pt idx="4">
                  <c:v>0.24615384615384617</c:v>
                </c:pt>
                <c:pt idx="5">
                  <c:v>0.3384615384615385</c:v>
                </c:pt>
                <c:pt idx="6">
                  <c:v>0.36923076923076925</c:v>
                </c:pt>
                <c:pt idx="7">
                  <c:v>0.3076923076923077</c:v>
                </c:pt>
                <c:pt idx="8">
                  <c:v>0.36923076923076925</c:v>
                </c:pt>
                <c:pt idx="9">
                  <c:v>0.3384615384615385</c:v>
                </c:pt>
                <c:pt idx="10">
                  <c:v>0.36923076923076925</c:v>
                </c:pt>
                <c:pt idx="11">
                  <c:v>0.36923076923076925</c:v>
                </c:pt>
                <c:pt idx="12">
                  <c:v>0.3076923076923077</c:v>
                </c:pt>
                <c:pt idx="13">
                  <c:v>0.27692307692307694</c:v>
                </c:pt>
                <c:pt idx="14">
                  <c:v>0.3076923076923077</c:v>
                </c:pt>
                <c:pt idx="15">
                  <c:v>0.36923076923076925</c:v>
                </c:pt>
                <c:pt idx="16">
                  <c:v>0.27692307692307694</c:v>
                </c:pt>
                <c:pt idx="17">
                  <c:v>0.36923076923076925</c:v>
                </c:pt>
                <c:pt idx="18">
                  <c:v>0.3076923076923077</c:v>
                </c:pt>
                <c:pt idx="19">
                  <c:v>0.36923076923076925</c:v>
                </c:pt>
                <c:pt idx="20">
                  <c:v>0.36923076923076925</c:v>
                </c:pt>
                <c:pt idx="21">
                  <c:v>0.3384615384615385</c:v>
                </c:pt>
                <c:pt idx="22">
                  <c:v>0.3076923076923077</c:v>
                </c:pt>
                <c:pt idx="23">
                  <c:v>0.4307692307692308</c:v>
                </c:pt>
                <c:pt idx="24">
                  <c:v>0.46153846153846156</c:v>
                </c:pt>
                <c:pt idx="25">
                  <c:v>0.4307692307692308</c:v>
                </c:pt>
                <c:pt idx="26">
                  <c:v>0.42016806722689076</c:v>
                </c:pt>
                <c:pt idx="27">
                  <c:v>0.30012004801920766</c:v>
                </c:pt>
                <c:pt idx="28">
                  <c:v>0.36014405762304924</c:v>
                </c:pt>
                <c:pt idx="29">
                  <c:v>0.36014405762304924</c:v>
                </c:pt>
                <c:pt idx="30">
                  <c:v>0.30012004801920766</c:v>
                </c:pt>
                <c:pt idx="31">
                  <c:v>0.30012004801920766</c:v>
                </c:pt>
                <c:pt idx="32">
                  <c:v>0.30012004801920766</c:v>
                </c:pt>
                <c:pt idx="33">
                  <c:v>0.24009603841536614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0.13714285714285715</c:v>
                </c:pt>
                <c:pt idx="44">
                  <c:v>0.2057142857142857</c:v>
                </c:pt>
                <c:pt idx="45">
                  <c:v>0.2742857142857143</c:v>
                </c:pt>
                <c:pt idx="46">
                  <c:v>0.25142857142857145</c:v>
                </c:pt>
                <c:pt idx="47">
                  <c:v>0.2742857142857143</c:v>
                </c:pt>
                <c:pt idx="48">
                  <c:v>0.22857142857142856</c:v>
                </c:pt>
                <c:pt idx="49">
                  <c:v>0.18285714285714286</c:v>
                </c:pt>
                <c:pt idx="50">
                  <c:v>0.25142857142857145</c:v>
                </c:pt>
                <c:pt idx="51">
                  <c:v>0.2057142857142857</c:v>
                </c:pt>
                <c:pt idx="52">
                  <c:v>0.2057142857142857</c:v>
                </c:pt>
                <c:pt idx="53">
                  <c:v>0.2057142857142857</c:v>
                </c:pt>
                <c:pt idx="54">
                  <c:v>0.26285714285714284</c:v>
                </c:pt>
                <c:pt idx="55">
                  <c:v>0.22857142857142856</c:v>
                </c:pt>
                <c:pt idx="56">
                  <c:v>0.2742857142857143</c:v>
                </c:pt>
                <c:pt idx="57">
                  <c:v>0.3085714285714286</c:v>
                </c:pt>
                <c:pt idx="58">
                  <c:v>0.22857142857142856</c:v>
                </c:pt>
                <c:pt idx="59">
                  <c:v>0.29714285714285715</c:v>
                </c:pt>
                <c:pt idx="60">
                  <c:v>0.22857142857142856</c:v>
                </c:pt>
                <c:pt idx="61">
                  <c:v>0.21428571428571427</c:v>
                </c:pt>
                <c:pt idx="62">
                  <c:v>0.22857142857142856</c:v>
                </c:pt>
                <c:pt idx="63">
                  <c:v>0.2</c:v>
                </c:pt>
                <c:pt idx="64">
                  <c:v>0.22857142857142856</c:v>
                </c:pt>
                <c:pt idx="65">
                  <c:v>0.24285714285714285</c:v>
                </c:pt>
                <c:pt idx="66">
                  <c:v>0.2571428571428571</c:v>
                </c:pt>
                <c:pt idx="67">
                  <c:v>0.2</c:v>
                </c:pt>
                <c:pt idx="68">
                  <c:v>0.22857142857142856</c:v>
                </c:pt>
                <c:pt idx="69">
                  <c:v>0.2714285714285714</c:v>
                </c:pt>
                <c:pt idx="70">
                  <c:v>0.24285714285714285</c:v>
                </c:pt>
                <c:pt idx="71">
                  <c:v>0.17142857142857143</c:v>
                </c:pt>
                <c:pt idx="72">
                  <c:v>0.2</c:v>
                </c:pt>
                <c:pt idx="73">
                  <c:v>0.22857142857142856</c:v>
                </c:pt>
                <c:pt idx="74">
                  <c:v>0.2</c:v>
                </c:pt>
                <c:pt idx="75">
                  <c:v>0.18571428571428572</c:v>
                </c:pt>
                <c:pt idx="76">
                  <c:v>0.14285714285714285</c:v>
                </c:pt>
                <c:pt idx="77">
                  <c:v>0.14285714285714285</c:v>
                </c:pt>
                <c:pt idx="78">
                  <c:v>0.1</c:v>
                </c:pt>
                <c:pt idx="79">
                  <c:v>0.07142857142857142</c:v>
                </c:pt>
                <c:pt idx="80">
                  <c:v>0.1</c:v>
                </c:pt>
                <c:pt idx="81">
                  <c:v>0.15714285714285714</c:v>
                </c:pt>
                <c:pt idx="82">
                  <c:v>0.2</c:v>
                </c:pt>
                <c:pt idx="83">
                  <c:v>0.14285714285714285</c:v>
                </c:pt>
                <c:pt idx="84">
                  <c:v>0.15714285714285714</c:v>
                </c:pt>
                <c:pt idx="85">
                  <c:v>0.17142857142857143</c:v>
                </c:pt>
                <c:pt idx="86">
                  <c:v>0.17142857142857143</c:v>
                </c:pt>
                <c:pt idx="87">
                  <c:v>0.2</c:v>
                </c:pt>
                <c:pt idx="88">
                  <c:v>0.17142857142857143</c:v>
                </c:pt>
                <c:pt idx="89">
                  <c:v>0.17142857142857143</c:v>
                </c:pt>
                <c:pt idx="90">
                  <c:v>0.22857142857142856</c:v>
                </c:pt>
                <c:pt idx="91">
                  <c:v>0.22857142857142856</c:v>
                </c:pt>
                <c:pt idx="92">
                  <c:v>0.2</c:v>
                </c:pt>
                <c:pt idx="93">
                  <c:v>0.22857142857142856</c:v>
                </c:pt>
                <c:pt idx="94">
                  <c:v>0.22857142857142856</c:v>
                </c:pt>
                <c:pt idx="95">
                  <c:v>0.14285714285714285</c:v>
                </c:pt>
                <c:pt idx="96">
                  <c:v>0.11428571428571428</c:v>
                </c:pt>
                <c:pt idx="97">
                  <c:v>0.22857142857142856</c:v>
                </c:pt>
                <c:pt idx="98">
                  <c:v>0.2571428571428571</c:v>
                </c:pt>
                <c:pt idx="99">
                  <c:v>0.2857142857142857</c:v>
                </c:pt>
                <c:pt idx="100">
                  <c:v>0.2857142857142857</c:v>
                </c:pt>
                <c:pt idx="101">
                  <c:v>0.22857142857142856</c:v>
                </c:pt>
                <c:pt idx="102">
                  <c:v>0.17142857142857143</c:v>
                </c:pt>
                <c:pt idx="103">
                  <c:v>0.2571428571428571</c:v>
                </c:pt>
                <c:pt idx="104">
                  <c:v>0.22857142857142856</c:v>
                </c:pt>
                <c:pt idx="105">
                  <c:v>0.2571428571428571</c:v>
                </c:pt>
                <c:pt idx="106">
                  <c:v>0.34285714285714286</c:v>
                </c:pt>
                <c:pt idx="107">
                  <c:v>0.22857142857142856</c:v>
                </c:pt>
                <c:pt idx="108">
                  <c:v>0.2571428571428571</c:v>
                </c:pt>
                <c:pt idx="109">
                  <c:v>0.22857142857142856</c:v>
                </c:pt>
                <c:pt idx="110">
                  <c:v>0.2571428571428571</c:v>
                </c:pt>
                <c:pt idx="111">
                  <c:v>0.22857142857142856</c:v>
                </c:pt>
                <c:pt idx="112">
                  <c:v>0.22857142857142856</c:v>
                </c:pt>
                <c:pt idx="113">
                  <c:v>0.22857142857142856</c:v>
                </c:pt>
                <c:pt idx="114">
                  <c:v>0.2571428571428571</c:v>
                </c:pt>
                <c:pt idx="115">
                  <c:v>0.2571428571428571</c:v>
                </c:pt>
                <c:pt idx="116">
                  <c:v>0.2571428571428571</c:v>
                </c:pt>
                <c:pt idx="117">
                  <c:v>0.2</c:v>
                </c:pt>
                <c:pt idx="118">
                  <c:v>0.24009603841536614</c:v>
                </c:pt>
                <c:pt idx="119">
                  <c:v>0.24009603841536614</c:v>
                </c:pt>
                <c:pt idx="120">
                  <c:v>0.18007202881152462</c:v>
                </c:pt>
                <c:pt idx="121">
                  <c:v>0.18007202881152462</c:v>
                </c:pt>
                <c:pt idx="122">
                  <c:v>0.18007202881152462</c:v>
                </c:pt>
                <c:pt idx="123">
                  <c:v>0.15006002400960383</c:v>
                </c:pt>
                <c:pt idx="124">
                  <c:v>0.15006002400960383</c:v>
                </c:pt>
                <c:pt idx="125">
                  <c:v>0.15006002400960383</c:v>
                </c:pt>
                <c:pt idx="126">
                  <c:v>0.15006002400960383</c:v>
                </c:pt>
                <c:pt idx="127">
                  <c:v>0.12004801920768307</c:v>
                </c:pt>
                <c:pt idx="128">
                  <c:v>0.12004801920768307</c:v>
                </c:pt>
                <c:pt idx="129">
                  <c:v>0.1</c:v>
                </c:pt>
                <c:pt idx="130">
                  <c:v>0.08571428571428572</c:v>
                </c:pt>
                <c:pt idx="131">
                  <c:v>0.08571428571428572</c:v>
                </c:pt>
                <c:pt idx="132">
                  <c:v>0.08571428571428572</c:v>
                </c:pt>
                <c:pt idx="133">
                  <c:v>0.08571428571428572</c:v>
                </c:pt>
                <c:pt idx="134">
                  <c:v>0.08571428571428572</c:v>
                </c:pt>
                <c:pt idx="135">
                  <c:v>0.05714285714285714</c:v>
                </c:pt>
                <c:pt idx="136">
                  <c:v>0.05714285714285714</c:v>
                </c:pt>
                <c:pt idx="137">
                  <c:v>0.02857142857142857</c:v>
                </c:pt>
                <c:pt idx="138">
                  <c:v>0.05714285714285714</c:v>
                </c:pt>
                <c:pt idx="139">
                  <c:v>0.08571428571428572</c:v>
                </c:pt>
                <c:pt idx="140">
                  <c:v>0.04285714285714286</c:v>
                </c:pt>
                <c:pt idx="141">
                  <c:v>0.05714285714285714</c:v>
                </c:pt>
                <c:pt idx="142">
                  <c:v>0.05714285714285714</c:v>
                </c:pt>
                <c:pt idx="143">
                  <c:v>0.04285714285714286</c:v>
                </c:pt>
                <c:pt idx="144">
                  <c:v>0.04285714285714286</c:v>
                </c:pt>
                <c:pt idx="145">
                  <c:v>0.07142857142857142</c:v>
                </c:pt>
                <c:pt idx="146">
                  <c:v>0.07142857142857142</c:v>
                </c:pt>
                <c:pt idx="147">
                  <c:v>0.07142857142857142</c:v>
                </c:pt>
                <c:pt idx="148">
                  <c:v>0.07142857142857142</c:v>
                </c:pt>
                <c:pt idx="149">
                  <c:v>0.07142857142857142</c:v>
                </c:pt>
                <c:pt idx="150">
                  <c:v>0.07142857142857142</c:v>
                </c:pt>
                <c:pt idx="151">
                  <c:v>0.05714285714285714</c:v>
                </c:pt>
                <c:pt idx="152">
                  <c:v>0.07142857142857142</c:v>
                </c:pt>
                <c:pt idx="153">
                  <c:v>0.05714285714285714</c:v>
                </c:pt>
                <c:pt idx="154">
                  <c:v>0.04285714285714286</c:v>
                </c:pt>
                <c:pt idx="155">
                  <c:v>0.08571428571428572</c:v>
                </c:pt>
                <c:pt idx="156">
                  <c:v>0.07142857142857142</c:v>
                </c:pt>
                <c:pt idx="157">
                  <c:v>0.04285714285714286</c:v>
                </c:pt>
                <c:pt idx="158">
                  <c:v>0.05714285714285714</c:v>
                </c:pt>
                <c:pt idx="159">
                  <c:v>0.05714285714285714</c:v>
                </c:pt>
                <c:pt idx="160">
                  <c:v>0.08571428571428572</c:v>
                </c:pt>
                <c:pt idx="161">
                  <c:v>0.07142857142857142</c:v>
                </c:pt>
                <c:pt idx="162">
                  <c:v>0.04285714285714286</c:v>
                </c:pt>
                <c:pt idx="163">
                  <c:v>0.05714285714285714</c:v>
                </c:pt>
                <c:pt idx="164">
                  <c:v>0.05714285714285714</c:v>
                </c:pt>
                <c:pt idx="165">
                  <c:v>0.07142857142857142</c:v>
                </c:pt>
                <c:pt idx="166">
                  <c:v>0.08571428571428572</c:v>
                </c:pt>
                <c:pt idx="167">
                  <c:v>0.08571428571428572</c:v>
                </c:pt>
                <c:pt idx="168">
                  <c:v>0.1</c:v>
                </c:pt>
                <c:pt idx="169">
                  <c:v>0.07142857142857142</c:v>
                </c:pt>
                <c:pt idx="170">
                  <c:v>0.05714285714285714</c:v>
                </c:pt>
                <c:pt idx="171">
                  <c:v>0.07142857142857142</c:v>
                </c:pt>
                <c:pt idx="172">
                  <c:v>0.07142857142857142</c:v>
                </c:pt>
                <c:pt idx="173">
                  <c:v>0.08571428571428572</c:v>
                </c:pt>
                <c:pt idx="174">
                  <c:v>0.08571428571428572</c:v>
                </c:pt>
                <c:pt idx="175">
                  <c:v>0.07142857142857142</c:v>
                </c:pt>
                <c:pt idx="176">
                  <c:v>0.12857142857142856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0.08571428571428572</c:v>
                </c:pt>
                <c:pt idx="183">
                  <c:v>0.07142857142857142</c:v>
                </c:pt>
                <c:pt idx="184">
                  <c:v>0.07142857142857142</c:v>
                </c:pt>
                <c:pt idx="185">
                  <c:v>0.07142857142857142</c:v>
                </c:pt>
                <c:pt idx="186">
                  <c:v>0.08571428571428572</c:v>
                </c:pt>
                <c:pt idx="187">
                  <c:v>0.11428571428571428</c:v>
                </c:pt>
                <c:pt idx="188">
                  <c:v>0.11428571428571428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val>
          <c:smooth val="0"/>
        </c:ser>
        <c:marker val="1"/>
        <c:axId val="38149785"/>
        <c:axId val="7803746"/>
      </c:lineChart>
      <c:cat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03746"/>
        <c:crosses val="autoZero"/>
        <c:auto val="0"/>
        <c:lblOffset val="100"/>
        <c:tickLblSkip val="10"/>
        <c:tickMarkSkip val="10"/>
        <c:noMultiLvlLbl val="0"/>
      </c:catAx>
      <c:valAx>
        <c:axId val="7803746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Band width, mm (fast-growing soda straw)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35"/>
          <c:w val="0.901"/>
          <c:h val="0.81225"/>
        </c:manualLayout>
      </c:layout>
      <c:lineChart>
        <c:grouping val="standard"/>
        <c:varyColors val="0"/>
        <c:ser>
          <c:idx val="0"/>
          <c:order val="0"/>
          <c:tx>
            <c:v>Chamber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'chamber 1 ss'!$B$2:$B$192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'chamber 1 ss'!$F$2:$F$144</c:f>
              <c:numCache>
                <c:ptCount val="143"/>
                <c:pt idx="0">
                  <c:v>1.2987012987012987</c:v>
                </c:pt>
                <c:pt idx="1">
                  <c:v>1.6883116883116882</c:v>
                </c:pt>
                <c:pt idx="2">
                  <c:v>0.909090909090909</c:v>
                </c:pt>
                <c:pt idx="3">
                  <c:v>0.7792207792207791</c:v>
                </c:pt>
                <c:pt idx="4">
                  <c:v>0.909090909090909</c:v>
                </c:pt>
                <c:pt idx="5">
                  <c:v>1.5584415584415583</c:v>
                </c:pt>
                <c:pt idx="6">
                  <c:v>0.6493506493506493</c:v>
                </c:pt>
                <c:pt idx="7">
                  <c:v>0.5844155844155844</c:v>
                </c:pt>
                <c:pt idx="8">
                  <c:v>1.1688311688311688</c:v>
                </c:pt>
                <c:pt idx="9">
                  <c:v>1.2987012987012987</c:v>
                </c:pt>
                <c:pt idx="10">
                  <c:v>1.1688311688311688</c:v>
                </c:pt>
                <c:pt idx="11">
                  <c:v>1.4285714285714284</c:v>
                </c:pt>
                <c:pt idx="12">
                  <c:v>1.2987012987012987</c:v>
                </c:pt>
                <c:pt idx="13">
                  <c:v>1.2987012987012987</c:v>
                </c:pt>
                <c:pt idx="14">
                  <c:v>1.1688311688311688</c:v>
                </c:pt>
                <c:pt idx="15">
                  <c:v>1.0389610389610389</c:v>
                </c:pt>
                <c:pt idx="16">
                  <c:v>1.0389610389610389</c:v>
                </c:pt>
                <c:pt idx="17">
                  <c:v>1.1688311688311688</c:v>
                </c:pt>
                <c:pt idx="18">
                  <c:v>0.6666666666666666</c:v>
                </c:pt>
                <c:pt idx="19">
                  <c:v>0.8</c:v>
                </c:pt>
                <c:pt idx="20">
                  <c:v>0.8666666666666667</c:v>
                </c:pt>
                <c:pt idx="21">
                  <c:v>0.5333333333333333</c:v>
                </c:pt>
                <c:pt idx="22">
                  <c:v>0.5333333333333333</c:v>
                </c:pt>
                <c:pt idx="23">
                  <c:v>0.9333333333333333</c:v>
                </c:pt>
                <c:pt idx="24">
                  <c:v>1.0666666666666667</c:v>
                </c:pt>
                <c:pt idx="25">
                  <c:v>0.6</c:v>
                </c:pt>
                <c:pt idx="26">
                  <c:v>0.8</c:v>
                </c:pt>
                <c:pt idx="27">
                  <c:v>0.6666666666666666</c:v>
                </c:pt>
                <c:pt idx="28">
                  <c:v>0.9333333333333333</c:v>
                </c:pt>
                <c:pt idx="29">
                  <c:v>0.6666666666666666</c:v>
                </c:pt>
                <c:pt idx="30">
                  <c:v>0.8</c:v>
                </c:pt>
                <c:pt idx="31">
                  <c:v>0.8666666666666667</c:v>
                </c:pt>
                <c:pt idx="32">
                  <c:v>0.9333333333333333</c:v>
                </c:pt>
                <c:pt idx="33">
                  <c:v>0.6</c:v>
                </c:pt>
                <c:pt idx="34">
                  <c:v>0.9333333333333333</c:v>
                </c:pt>
                <c:pt idx="35">
                  <c:v>0.7333333333333333</c:v>
                </c:pt>
                <c:pt idx="36">
                  <c:v>0.7333333333333333</c:v>
                </c:pt>
                <c:pt idx="37">
                  <c:v>0.7333333333333333</c:v>
                </c:pt>
                <c:pt idx="38">
                  <c:v>0.6</c:v>
                </c:pt>
                <c:pt idx="39">
                  <c:v>0.7333333333333333</c:v>
                </c:pt>
                <c:pt idx="40">
                  <c:v>0.6666666666666666</c:v>
                </c:pt>
                <c:pt idx="41">
                  <c:v>0.4666666666666667</c:v>
                </c:pt>
                <c:pt idx="42">
                  <c:v>0.7692307692307694</c:v>
                </c:pt>
                <c:pt idx="43">
                  <c:v>0.7692307692307694</c:v>
                </c:pt>
                <c:pt idx="44">
                  <c:v>0.8974358974358976</c:v>
                </c:pt>
                <c:pt idx="45">
                  <c:v>0.5128205128205129</c:v>
                </c:pt>
                <c:pt idx="46">
                  <c:v>0.5128205128205129</c:v>
                </c:pt>
                <c:pt idx="47">
                  <c:v>0.7746478873239437</c:v>
                </c:pt>
                <c:pt idx="48">
                  <c:v>0.5633802816901409</c:v>
                </c:pt>
                <c:pt idx="49">
                  <c:v>0.5633802816901409</c:v>
                </c:pt>
                <c:pt idx="50">
                  <c:v>0.7042253521126761</c:v>
                </c:pt>
                <c:pt idx="51">
                  <c:v>0.4225352112676056</c:v>
                </c:pt>
                <c:pt idx="52">
                  <c:v>0.5633802816901409</c:v>
                </c:pt>
                <c:pt idx="53">
                  <c:v>0.7042253521126761</c:v>
                </c:pt>
                <c:pt idx="54">
                  <c:v>0.7042253521126761</c:v>
                </c:pt>
                <c:pt idx="55">
                  <c:v>0.7042253521126761</c:v>
                </c:pt>
                <c:pt idx="56">
                  <c:v>0.4225352112676056</c:v>
                </c:pt>
                <c:pt idx="57">
                  <c:v>0.4225352112676056</c:v>
                </c:pt>
                <c:pt idx="58">
                  <c:v>0.4225352112676056</c:v>
                </c:pt>
                <c:pt idx="59">
                  <c:v>0.5633802816901409</c:v>
                </c:pt>
                <c:pt idx="60">
                  <c:v>0.5633802816901409</c:v>
                </c:pt>
                <c:pt idx="61">
                  <c:v>0.7042253521126761</c:v>
                </c:pt>
                <c:pt idx="62">
                  <c:v>0.7042253521126761</c:v>
                </c:pt>
                <c:pt idx="63">
                  <c:v>0.4225352112676056</c:v>
                </c:pt>
                <c:pt idx="64">
                  <c:v>0.4225352112676056</c:v>
                </c:pt>
                <c:pt idx="65">
                  <c:v>0.4487179487179488</c:v>
                </c:pt>
                <c:pt idx="66">
                  <c:v>0.32051282051282054</c:v>
                </c:pt>
                <c:pt idx="67">
                  <c:v>0.25641025641025644</c:v>
                </c:pt>
                <c:pt idx="68">
                  <c:v>0.4487179487179488</c:v>
                </c:pt>
                <c:pt idx="69">
                  <c:v>0.25641025641025644</c:v>
                </c:pt>
                <c:pt idx="70">
                  <c:v>0.25641025641025644</c:v>
                </c:pt>
                <c:pt idx="71">
                  <c:v>0.3846153846153847</c:v>
                </c:pt>
                <c:pt idx="72">
                  <c:v>0.25641025641025644</c:v>
                </c:pt>
                <c:pt idx="73">
                  <c:v>0.3846153846153847</c:v>
                </c:pt>
                <c:pt idx="74">
                  <c:v>0.25641025641025644</c:v>
                </c:pt>
                <c:pt idx="75">
                  <c:v>0.25641025641025644</c:v>
                </c:pt>
                <c:pt idx="76">
                  <c:v>0.6410256410256411</c:v>
                </c:pt>
                <c:pt idx="77">
                  <c:v>0.3846153846153847</c:v>
                </c:pt>
                <c:pt idx="78">
                  <c:v>0.3846153846153847</c:v>
                </c:pt>
                <c:pt idx="79">
                  <c:v>0.25641025641025644</c:v>
                </c:pt>
                <c:pt idx="80">
                  <c:v>0.25641025641025644</c:v>
                </c:pt>
                <c:pt idx="81">
                  <c:v>0.25641025641025644</c:v>
                </c:pt>
                <c:pt idx="82">
                  <c:v>0.6410256410256411</c:v>
                </c:pt>
                <c:pt idx="83">
                  <c:v>0.32051282051282054</c:v>
                </c:pt>
                <c:pt idx="84">
                  <c:v>0.32051282051282054</c:v>
                </c:pt>
                <c:pt idx="85">
                  <c:v>0.4487179487179488</c:v>
                </c:pt>
                <c:pt idx="86">
                  <c:v>0.6410256410256411</c:v>
                </c:pt>
                <c:pt idx="87">
                  <c:v>0.6410256410256411</c:v>
                </c:pt>
                <c:pt idx="88">
                  <c:v>0.576923076923077</c:v>
                </c:pt>
                <c:pt idx="89">
                  <c:v>0.5228758169934641</c:v>
                </c:pt>
                <c:pt idx="90">
                  <c:v>0.5228758169934641</c:v>
                </c:pt>
                <c:pt idx="91">
                  <c:v>0.6535947712418301</c:v>
                </c:pt>
                <c:pt idx="92">
                  <c:v>0.5882352941176471</c:v>
                </c:pt>
                <c:pt idx="93">
                  <c:v>0.5228758169934641</c:v>
                </c:pt>
                <c:pt idx="94">
                  <c:v>0.6535947712418301</c:v>
                </c:pt>
                <c:pt idx="95">
                  <c:v>0.6535947712418301</c:v>
                </c:pt>
                <c:pt idx="96">
                  <c:v>0.5882352941176471</c:v>
                </c:pt>
                <c:pt idx="97">
                  <c:v>0.6535947712418301</c:v>
                </c:pt>
                <c:pt idx="98">
                  <c:v>0.5882352941176471</c:v>
                </c:pt>
                <c:pt idx="99">
                  <c:v>0.6535947712418301</c:v>
                </c:pt>
                <c:pt idx="100">
                  <c:v>0.7189542483660131</c:v>
                </c:pt>
                <c:pt idx="101">
                  <c:v>0.5228758169934641</c:v>
                </c:pt>
                <c:pt idx="102">
                  <c:v>0.6535947712418301</c:v>
                </c:pt>
                <c:pt idx="103">
                  <c:v>0.5228758169934641</c:v>
                </c:pt>
                <c:pt idx="104">
                  <c:v>0.7843137254901962</c:v>
                </c:pt>
                <c:pt idx="105">
                  <c:v>0.7843137254901962</c:v>
                </c:pt>
                <c:pt idx="106">
                  <c:v>0.7189542483660131</c:v>
                </c:pt>
                <c:pt idx="107">
                  <c:v>0.5228758169934641</c:v>
                </c:pt>
                <c:pt idx="108">
                  <c:v>0.5228758169934641</c:v>
                </c:pt>
                <c:pt idx="109">
                  <c:v>0.9150326797385622</c:v>
                </c:pt>
                <c:pt idx="110">
                  <c:v>0.6535947712418301</c:v>
                </c:pt>
                <c:pt idx="111">
                  <c:v>0.9150326797385622</c:v>
                </c:pt>
                <c:pt idx="112">
                  <c:v>0.7843137254901962</c:v>
                </c:pt>
                <c:pt idx="113">
                  <c:v>0.6535947712418301</c:v>
                </c:pt>
                <c:pt idx="114">
                  <c:v>0.6535947712418301</c:v>
                </c:pt>
                <c:pt idx="115">
                  <c:v>0.9150326797385622</c:v>
                </c:pt>
                <c:pt idx="116">
                  <c:v>0.6535947712418301</c:v>
                </c:pt>
                <c:pt idx="117">
                  <c:v>0.5882352941176471</c:v>
                </c:pt>
                <c:pt idx="118">
                  <c:v>0.4411764705882353</c:v>
                </c:pt>
                <c:pt idx="119">
                  <c:v>0.8823529411764706</c:v>
                </c:pt>
                <c:pt idx="120">
                  <c:v>0.5882352941176471</c:v>
                </c:pt>
                <c:pt idx="121">
                  <c:v>0.7352941176470589</c:v>
                </c:pt>
                <c:pt idx="122">
                  <c:v>0.5882352941176471</c:v>
                </c:pt>
                <c:pt idx="123">
                  <c:v>0.5882352941176471</c:v>
                </c:pt>
                <c:pt idx="124">
                  <c:v>1.0294117647058825</c:v>
                </c:pt>
                <c:pt idx="125">
                  <c:v>0.7352941176470589</c:v>
                </c:pt>
                <c:pt idx="126">
                  <c:v>0.6617647058823529</c:v>
                </c:pt>
                <c:pt idx="127">
                  <c:v>0.5882352941176471</c:v>
                </c:pt>
                <c:pt idx="128">
                  <c:v>0.8088235294117647</c:v>
                </c:pt>
                <c:pt idx="129">
                  <c:v>0.8823529411764706</c:v>
                </c:pt>
                <c:pt idx="130">
                  <c:v>0.5882352941176471</c:v>
                </c:pt>
                <c:pt idx="131">
                  <c:v>0.6617647058823529</c:v>
                </c:pt>
                <c:pt idx="132">
                  <c:v>0.5882352941176471</c:v>
                </c:pt>
                <c:pt idx="133">
                  <c:v>0.7352941176470589</c:v>
                </c:pt>
                <c:pt idx="134">
                  <c:v>0.6617647058823529</c:v>
                </c:pt>
                <c:pt idx="135">
                  <c:v>0.5882352941176471</c:v>
                </c:pt>
                <c:pt idx="136">
                  <c:v>0.36764705882352944</c:v>
                </c:pt>
                <c:pt idx="137">
                  <c:v>0.5147058823529412</c:v>
                </c:pt>
                <c:pt idx="138">
                  <c:v>0.5147058823529412</c:v>
                </c:pt>
                <c:pt idx="139">
                  <c:v>0.4411764705882353</c:v>
                </c:pt>
                <c:pt idx="140">
                  <c:v>0.36764705882352944</c:v>
                </c:pt>
                <c:pt idx="141">
                  <c:v>0.36764705882352944</c:v>
                </c:pt>
                <c:pt idx="142">
                  <c:v>0.36764705882352944</c:v>
                </c:pt>
              </c:numCache>
            </c:numRef>
          </c:val>
          <c:smooth val="0"/>
        </c:ser>
        <c:marker val="1"/>
        <c:axId val="3124851"/>
        <c:axId val="28123660"/>
      </c:lineChart>
      <c:lineChart>
        <c:grouping val="standard"/>
        <c:varyColors val="0"/>
        <c:ser>
          <c:idx val="1"/>
          <c:order val="1"/>
          <c:tx>
            <c:v>Chamber 2, near ER76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data!$AD$2:$AD$192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data!$AE$2:$AE$192</c:f>
              <c:numCache>
                <c:ptCount val="191"/>
                <c:pt idx="0">
                  <c:v>0.18461538461538463</c:v>
                </c:pt>
                <c:pt idx="1">
                  <c:v>0.4307692307692308</c:v>
                </c:pt>
                <c:pt idx="2">
                  <c:v>0.4</c:v>
                </c:pt>
                <c:pt idx="3">
                  <c:v>0.3076923076923077</c:v>
                </c:pt>
                <c:pt idx="4">
                  <c:v>0.24615384615384617</c:v>
                </c:pt>
                <c:pt idx="5">
                  <c:v>0.3384615384615385</c:v>
                </c:pt>
                <c:pt idx="6">
                  <c:v>0.36923076923076925</c:v>
                </c:pt>
                <c:pt idx="7">
                  <c:v>0.3076923076923077</c:v>
                </c:pt>
                <c:pt idx="8">
                  <c:v>0.36923076923076925</c:v>
                </c:pt>
                <c:pt idx="9">
                  <c:v>0.3384615384615385</c:v>
                </c:pt>
                <c:pt idx="10">
                  <c:v>0.36923076923076925</c:v>
                </c:pt>
                <c:pt idx="11">
                  <c:v>0.36923076923076925</c:v>
                </c:pt>
                <c:pt idx="12">
                  <c:v>0.3076923076923077</c:v>
                </c:pt>
                <c:pt idx="13">
                  <c:v>0.27692307692307694</c:v>
                </c:pt>
                <c:pt idx="14">
                  <c:v>0.3076923076923077</c:v>
                </c:pt>
                <c:pt idx="15">
                  <c:v>0.36923076923076925</c:v>
                </c:pt>
                <c:pt idx="16">
                  <c:v>0.27692307692307694</c:v>
                </c:pt>
                <c:pt idx="17">
                  <c:v>0.36923076923076925</c:v>
                </c:pt>
                <c:pt idx="18">
                  <c:v>0.3076923076923077</c:v>
                </c:pt>
                <c:pt idx="19">
                  <c:v>0.36923076923076925</c:v>
                </c:pt>
                <c:pt idx="20">
                  <c:v>0.36923076923076925</c:v>
                </c:pt>
                <c:pt idx="21">
                  <c:v>0.3384615384615385</c:v>
                </c:pt>
                <c:pt idx="22">
                  <c:v>0.3076923076923077</c:v>
                </c:pt>
                <c:pt idx="23">
                  <c:v>0.4307692307692308</c:v>
                </c:pt>
                <c:pt idx="24">
                  <c:v>0.46153846153846156</c:v>
                </c:pt>
                <c:pt idx="25">
                  <c:v>0.4307692307692308</c:v>
                </c:pt>
                <c:pt idx="26">
                  <c:v>0.42016806722689076</c:v>
                </c:pt>
                <c:pt idx="27">
                  <c:v>0.30012004801920766</c:v>
                </c:pt>
                <c:pt idx="28">
                  <c:v>0.36014405762304924</c:v>
                </c:pt>
                <c:pt idx="29">
                  <c:v>0.36014405762304924</c:v>
                </c:pt>
                <c:pt idx="30">
                  <c:v>0.30012004801920766</c:v>
                </c:pt>
                <c:pt idx="31">
                  <c:v>0.30012004801920766</c:v>
                </c:pt>
                <c:pt idx="32">
                  <c:v>0.30012004801920766</c:v>
                </c:pt>
                <c:pt idx="33">
                  <c:v>0.24009603841536614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0.13714285714285715</c:v>
                </c:pt>
                <c:pt idx="44">
                  <c:v>0.2057142857142857</c:v>
                </c:pt>
                <c:pt idx="45">
                  <c:v>0.2742857142857143</c:v>
                </c:pt>
                <c:pt idx="46">
                  <c:v>0.25142857142857145</c:v>
                </c:pt>
                <c:pt idx="47">
                  <c:v>0.2742857142857143</c:v>
                </c:pt>
                <c:pt idx="48">
                  <c:v>0.22857142857142856</c:v>
                </c:pt>
                <c:pt idx="49">
                  <c:v>0.18285714285714286</c:v>
                </c:pt>
                <c:pt idx="50">
                  <c:v>0.25142857142857145</c:v>
                </c:pt>
                <c:pt idx="51">
                  <c:v>0.2057142857142857</c:v>
                </c:pt>
                <c:pt idx="52">
                  <c:v>0.2057142857142857</c:v>
                </c:pt>
                <c:pt idx="53">
                  <c:v>0.2057142857142857</c:v>
                </c:pt>
                <c:pt idx="54">
                  <c:v>0.26285714285714284</c:v>
                </c:pt>
                <c:pt idx="55">
                  <c:v>0.22857142857142856</c:v>
                </c:pt>
                <c:pt idx="56">
                  <c:v>0.2742857142857143</c:v>
                </c:pt>
                <c:pt idx="57">
                  <c:v>0.3085714285714286</c:v>
                </c:pt>
                <c:pt idx="58">
                  <c:v>0.22857142857142856</c:v>
                </c:pt>
                <c:pt idx="59">
                  <c:v>0.29714285714285715</c:v>
                </c:pt>
                <c:pt idx="60">
                  <c:v>0.22857142857142856</c:v>
                </c:pt>
                <c:pt idx="61">
                  <c:v>0.21428571428571427</c:v>
                </c:pt>
                <c:pt idx="62">
                  <c:v>0.22857142857142856</c:v>
                </c:pt>
                <c:pt idx="63">
                  <c:v>0.2</c:v>
                </c:pt>
                <c:pt idx="64">
                  <c:v>0.22857142857142856</c:v>
                </c:pt>
                <c:pt idx="65">
                  <c:v>0.24285714285714285</c:v>
                </c:pt>
                <c:pt idx="66">
                  <c:v>0.2571428571428571</c:v>
                </c:pt>
                <c:pt idx="67">
                  <c:v>0.2</c:v>
                </c:pt>
                <c:pt idx="68">
                  <c:v>0.22857142857142856</c:v>
                </c:pt>
                <c:pt idx="69">
                  <c:v>0.2714285714285714</c:v>
                </c:pt>
                <c:pt idx="70">
                  <c:v>0.24285714285714285</c:v>
                </c:pt>
                <c:pt idx="71">
                  <c:v>0.17142857142857143</c:v>
                </c:pt>
                <c:pt idx="72">
                  <c:v>0.2</c:v>
                </c:pt>
                <c:pt idx="73">
                  <c:v>0.22857142857142856</c:v>
                </c:pt>
                <c:pt idx="74">
                  <c:v>0.2</c:v>
                </c:pt>
                <c:pt idx="75">
                  <c:v>0.18571428571428572</c:v>
                </c:pt>
                <c:pt idx="76">
                  <c:v>0.14285714285714285</c:v>
                </c:pt>
                <c:pt idx="77">
                  <c:v>0.14285714285714285</c:v>
                </c:pt>
                <c:pt idx="78">
                  <c:v>0.1</c:v>
                </c:pt>
                <c:pt idx="79">
                  <c:v>0.07142857142857142</c:v>
                </c:pt>
                <c:pt idx="80">
                  <c:v>0.1</c:v>
                </c:pt>
                <c:pt idx="81">
                  <c:v>0.15714285714285714</c:v>
                </c:pt>
                <c:pt idx="82">
                  <c:v>0.2</c:v>
                </c:pt>
                <c:pt idx="83">
                  <c:v>0.14285714285714285</c:v>
                </c:pt>
                <c:pt idx="84">
                  <c:v>0.15714285714285714</c:v>
                </c:pt>
                <c:pt idx="85">
                  <c:v>0.17142857142857143</c:v>
                </c:pt>
                <c:pt idx="86">
                  <c:v>0.17142857142857143</c:v>
                </c:pt>
                <c:pt idx="87">
                  <c:v>0.2</c:v>
                </c:pt>
                <c:pt idx="88">
                  <c:v>0.17142857142857143</c:v>
                </c:pt>
                <c:pt idx="89">
                  <c:v>0.17142857142857143</c:v>
                </c:pt>
                <c:pt idx="90">
                  <c:v>0.22857142857142856</c:v>
                </c:pt>
                <c:pt idx="91">
                  <c:v>0.22857142857142856</c:v>
                </c:pt>
                <c:pt idx="92">
                  <c:v>0.2</c:v>
                </c:pt>
                <c:pt idx="93">
                  <c:v>0.22857142857142856</c:v>
                </c:pt>
                <c:pt idx="94">
                  <c:v>0.22857142857142856</c:v>
                </c:pt>
                <c:pt idx="95">
                  <c:v>0.14285714285714285</c:v>
                </c:pt>
                <c:pt idx="96">
                  <c:v>0.11428571428571428</c:v>
                </c:pt>
                <c:pt idx="97">
                  <c:v>0.22857142857142856</c:v>
                </c:pt>
                <c:pt idx="98">
                  <c:v>0.2571428571428571</c:v>
                </c:pt>
                <c:pt idx="99">
                  <c:v>0.2857142857142857</c:v>
                </c:pt>
                <c:pt idx="100">
                  <c:v>0.2857142857142857</c:v>
                </c:pt>
                <c:pt idx="101">
                  <c:v>0.22857142857142856</c:v>
                </c:pt>
                <c:pt idx="102">
                  <c:v>0.17142857142857143</c:v>
                </c:pt>
                <c:pt idx="103">
                  <c:v>0.2571428571428571</c:v>
                </c:pt>
                <c:pt idx="104">
                  <c:v>0.22857142857142856</c:v>
                </c:pt>
                <c:pt idx="105">
                  <c:v>0.2571428571428571</c:v>
                </c:pt>
                <c:pt idx="106">
                  <c:v>0.34285714285714286</c:v>
                </c:pt>
                <c:pt idx="107">
                  <c:v>0.22857142857142856</c:v>
                </c:pt>
                <c:pt idx="108">
                  <c:v>0.2571428571428571</c:v>
                </c:pt>
                <c:pt idx="109">
                  <c:v>0.22857142857142856</c:v>
                </c:pt>
                <c:pt idx="110">
                  <c:v>0.2571428571428571</c:v>
                </c:pt>
                <c:pt idx="111">
                  <c:v>0.22857142857142856</c:v>
                </c:pt>
                <c:pt idx="112">
                  <c:v>0.22857142857142856</c:v>
                </c:pt>
                <c:pt idx="113">
                  <c:v>0.22857142857142856</c:v>
                </c:pt>
                <c:pt idx="114">
                  <c:v>0.2571428571428571</c:v>
                </c:pt>
                <c:pt idx="115">
                  <c:v>0.2571428571428571</c:v>
                </c:pt>
                <c:pt idx="116">
                  <c:v>0.2571428571428571</c:v>
                </c:pt>
                <c:pt idx="117">
                  <c:v>0.2</c:v>
                </c:pt>
                <c:pt idx="118">
                  <c:v>0.24009603841536614</c:v>
                </c:pt>
                <c:pt idx="119">
                  <c:v>0.24009603841536614</c:v>
                </c:pt>
                <c:pt idx="120">
                  <c:v>0.18007202881152462</c:v>
                </c:pt>
                <c:pt idx="121">
                  <c:v>0.18007202881152462</c:v>
                </c:pt>
                <c:pt idx="122">
                  <c:v>0.18007202881152462</c:v>
                </c:pt>
                <c:pt idx="123">
                  <c:v>0.15006002400960383</c:v>
                </c:pt>
                <c:pt idx="124">
                  <c:v>0.15006002400960383</c:v>
                </c:pt>
                <c:pt idx="125">
                  <c:v>0.15006002400960383</c:v>
                </c:pt>
                <c:pt idx="126">
                  <c:v>0.15006002400960383</c:v>
                </c:pt>
                <c:pt idx="127">
                  <c:v>0.12004801920768307</c:v>
                </c:pt>
                <c:pt idx="128">
                  <c:v>0.12004801920768307</c:v>
                </c:pt>
                <c:pt idx="129">
                  <c:v>0.1</c:v>
                </c:pt>
                <c:pt idx="130">
                  <c:v>0.08571428571428572</c:v>
                </c:pt>
                <c:pt idx="131">
                  <c:v>0.08571428571428572</c:v>
                </c:pt>
                <c:pt idx="132">
                  <c:v>0.08571428571428572</c:v>
                </c:pt>
                <c:pt idx="133">
                  <c:v>0.08571428571428572</c:v>
                </c:pt>
                <c:pt idx="134">
                  <c:v>0.08571428571428572</c:v>
                </c:pt>
                <c:pt idx="135">
                  <c:v>0.05714285714285714</c:v>
                </c:pt>
                <c:pt idx="136">
                  <c:v>0.05714285714285714</c:v>
                </c:pt>
                <c:pt idx="137">
                  <c:v>0.02857142857142857</c:v>
                </c:pt>
                <c:pt idx="138">
                  <c:v>0.05714285714285714</c:v>
                </c:pt>
                <c:pt idx="139">
                  <c:v>0.08571428571428572</c:v>
                </c:pt>
                <c:pt idx="140">
                  <c:v>0.04285714285714286</c:v>
                </c:pt>
                <c:pt idx="141">
                  <c:v>0.05714285714285714</c:v>
                </c:pt>
                <c:pt idx="142">
                  <c:v>0.05714285714285714</c:v>
                </c:pt>
                <c:pt idx="143">
                  <c:v>0.04285714285714286</c:v>
                </c:pt>
                <c:pt idx="144">
                  <c:v>0.04285714285714286</c:v>
                </c:pt>
                <c:pt idx="145">
                  <c:v>0.07142857142857142</c:v>
                </c:pt>
                <c:pt idx="146">
                  <c:v>0.07142857142857142</c:v>
                </c:pt>
                <c:pt idx="147">
                  <c:v>0.07142857142857142</c:v>
                </c:pt>
                <c:pt idx="148">
                  <c:v>0.07142857142857142</c:v>
                </c:pt>
                <c:pt idx="149">
                  <c:v>0.07142857142857142</c:v>
                </c:pt>
                <c:pt idx="150">
                  <c:v>0.07142857142857142</c:v>
                </c:pt>
                <c:pt idx="151">
                  <c:v>0.05714285714285714</c:v>
                </c:pt>
                <c:pt idx="152">
                  <c:v>0.07142857142857142</c:v>
                </c:pt>
                <c:pt idx="153">
                  <c:v>0.05714285714285714</c:v>
                </c:pt>
                <c:pt idx="154">
                  <c:v>0.04285714285714286</c:v>
                </c:pt>
                <c:pt idx="155">
                  <c:v>0.08571428571428572</c:v>
                </c:pt>
                <c:pt idx="156">
                  <c:v>0.07142857142857142</c:v>
                </c:pt>
                <c:pt idx="157">
                  <c:v>0.04285714285714286</c:v>
                </c:pt>
                <c:pt idx="158">
                  <c:v>0.05714285714285714</c:v>
                </c:pt>
                <c:pt idx="159">
                  <c:v>0.05714285714285714</c:v>
                </c:pt>
                <c:pt idx="160">
                  <c:v>0.08571428571428572</c:v>
                </c:pt>
                <c:pt idx="161">
                  <c:v>0.07142857142857142</c:v>
                </c:pt>
                <c:pt idx="162">
                  <c:v>0.04285714285714286</c:v>
                </c:pt>
                <c:pt idx="163">
                  <c:v>0.05714285714285714</c:v>
                </c:pt>
                <c:pt idx="164">
                  <c:v>0.05714285714285714</c:v>
                </c:pt>
                <c:pt idx="165">
                  <c:v>0.07142857142857142</c:v>
                </c:pt>
                <c:pt idx="166">
                  <c:v>0.08571428571428572</c:v>
                </c:pt>
                <c:pt idx="167">
                  <c:v>0.08571428571428572</c:v>
                </c:pt>
                <c:pt idx="168">
                  <c:v>0.1</c:v>
                </c:pt>
                <c:pt idx="169">
                  <c:v>0.07142857142857142</c:v>
                </c:pt>
                <c:pt idx="170">
                  <c:v>0.05714285714285714</c:v>
                </c:pt>
                <c:pt idx="171">
                  <c:v>0.07142857142857142</c:v>
                </c:pt>
                <c:pt idx="172">
                  <c:v>0.07142857142857142</c:v>
                </c:pt>
                <c:pt idx="173">
                  <c:v>0.08571428571428572</c:v>
                </c:pt>
                <c:pt idx="174">
                  <c:v>0.08571428571428572</c:v>
                </c:pt>
                <c:pt idx="175">
                  <c:v>0.07142857142857142</c:v>
                </c:pt>
                <c:pt idx="176">
                  <c:v>0.12857142857142856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0.08571428571428572</c:v>
                </c:pt>
                <c:pt idx="183">
                  <c:v>0.07142857142857142</c:v>
                </c:pt>
                <c:pt idx="184">
                  <c:v>0.07142857142857142</c:v>
                </c:pt>
                <c:pt idx="185">
                  <c:v>0.07142857142857142</c:v>
                </c:pt>
                <c:pt idx="186">
                  <c:v>0.08571428571428572</c:v>
                </c:pt>
                <c:pt idx="187">
                  <c:v>0.11428571428571428</c:v>
                </c:pt>
                <c:pt idx="188">
                  <c:v>0.11428571428571428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val>
          <c:smooth val="0"/>
        </c:ser>
        <c:marker val="1"/>
        <c:axId val="51786349"/>
        <c:axId val="63423958"/>
      </c:lineChart>
      <c:cat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23660"/>
        <c:crosses val="autoZero"/>
        <c:auto val="0"/>
        <c:lblOffset val="100"/>
        <c:tickLblSkip val="10"/>
        <c:tickMarkSkip val="10"/>
        <c:noMultiLvlLbl val="0"/>
      </c:catAx>
      <c:valAx>
        <c:axId val="28123660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Band width, mm (fast-growing soda straw)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At val="1"/>
        <c:crossBetween val="midCat"/>
        <c:dispUnits/>
      </c:valAx>
      <c:catAx>
        <c:axId val="51786349"/>
        <c:scaling>
          <c:orientation val="minMax"/>
        </c:scaling>
        <c:axPos val="b"/>
        <c:delete val="1"/>
        <c:majorTickMark val="out"/>
        <c:minorTickMark val="none"/>
        <c:tickLblPos val="none"/>
        <c:crossAx val="63423958"/>
        <c:crosses val="autoZero"/>
        <c:auto val="0"/>
        <c:lblOffset val="100"/>
        <c:tickLblSkip val="1"/>
        <c:noMultiLvlLbl val="0"/>
      </c:catAx>
      <c:valAx>
        <c:axId val="6342395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Band width, mm (slow-growing soda straw)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8634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blackAndWhite="1" horizontalDpi="600" verticalDpi="600" orientation="landscape" paperSize="9"/>
  <headerFooter>
    <oddHeader>&amp;L&amp;D&amp;C&amp;F&amp;R&amp;A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headerFooter>
    <oddFooter>&amp;L&amp;D&amp;C&amp;F&amp;R&amp;A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headerFooter>
    <oddFooter>&amp;L&amp;D&amp;C&amp;F&amp;R&amp;A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0.04525</cdr:y>
    </cdr:from>
    <cdr:to>
      <cdr:x>0.90225</cdr:x>
      <cdr:y>0.2455</cdr:y>
    </cdr:to>
    <cdr:sp>
      <cdr:nvSpPr>
        <cdr:cNvPr id="1" name="Text 1"/>
        <cdr:cNvSpPr txBox="1">
          <a:spLocks noChangeArrowheads="1"/>
        </cdr:cNvSpPr>
      </cdr:nvSpPr>
      <cdr:spPr>
        <a:xfrm>
          <a:off x="2809875" y="257175"/>
          <a:ext cx="5581650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4:  variations in thickness of bands in soda straw stalactite from Grotta d'Ernesto, northern Italy (thicknesses measured from overlapping photographs).  Dates assigned (±2 years) assuming bands are annual.  On this basis the ending of the Little Ice Age in the Alpine area around 1860 is closely matched by increasing stalactite growth rates.</a:t>
          </a:r>
        </a:p>
      </cdr:txBody>
    </cdr:sp>
  </cdr:relSizeAnchor>
  <cdr:relSizeAnchor xmlns:cdr="http://schemas.openxmlformats.org/drawingml/2006/chartDrawing">
    <cdr:from>
      <cdr:x>0.099</cdr:x>
      <cdr:y>0.59025</cdr:y>
    </cdr:from>
    <cdr:to>
      <cdr:x>0.24175</cdr:x>
      <cdr:y>0.76225</cdr:y>
    </cdr:to>
    <cdr:sp>
      <cdr:nvSpPr>
        <cdr:cNvPr id="2" name="Text 2"/>
        <cdr:cNvSpPr txBox="1">
          <a:spLocks noChangeArrowheads="1"/>
        </cdr:cNvSpPr>
      </cdr:nvSpPr>
      <cdr:spPr>
        <a:xfrm>
          <a:off x="914400" y="3371850"/>
          <a:ext cx="13239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Latest, incomplete band, October 1995
</a:t>
          </a:r>
        </a:p>
      </cdr:txBody>
    </cdr:sp>
  </cdr:relSizeAnchor>
  <cdr:relSizeAnchor xmlns:cdr="http://schemas.openxmlformats.org/drawingml/2006/chartDrawing">
    <cdr:from>
      <cdr:x>0.09175</cdr:x>
      <cdr:y>0.55125</cdr:y>
    </cdr:from>
    <cdr:to>
      <cdr:x>0.113</cdr:x>
      <cdr:y>0.58775</cdr:y>
    </cdr:to>
    <cdr:sp>
      <cdr:nvSpPr>
        <cdr:cNvPr id="3" name="Line 3"/>
        <cdr:cNvSpPr>
          <a:spLocks/>
        </cdr:cNvSpPr>
      </cdr:nvSpPr>
      <cdr:spPr>
        <a:xfrm flipH="1" flipV="1">
          <a:off x="847725" y="3143250"/>
          <a:ext cx="2000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0.3005</cdr:y>
    </cdr:from>
    <cdr:to>
      <cdr:x>0.6835</cdr:x>
      <cdr:y>0.414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1847850"/>
          <a:ext cx="17049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Deforestation in World War I</a:t>
          </a:r>
        </a:p>
      </cdr:txBody>
    </cdr:sp>
  </cdr:relSizeAnchor>
  <cdr:relSizeAnchor xmlns:cdr="http://schemas.openxmlformats.org/drawingml/2006/chartDrawing">
    <cdr:from>
      <cdr:x>0.567</cdr:x>
      <cdr:y>0.39325</cdr:y>
    </cdr:from>
    <cdr:to>
      <cdr:x>0.567</cdr:x>
      <cdr:y>0.52025</cdr:y>
    </cdr:to>
    <cdr:sp>
      <cdr:nvSpPr>
        <cdr:cNvPr id="2" name="Straight Arrow Connector 3"/>
        <cdr:cNvSpPr>
          <a:spLocks/>
        </cdr:cNvSpPr>
      </cdr:nvSpPr>
      <cdr:spPr>
        <a:xfrm rot="5400000">
          <a:off x="5324475" y="2419350"/>
          <a:ext cx="0" cy="781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</cdr:x>
      <cdr:y>0.2895</cdr:y>
    </cdr:from>
    <cdr:to>
      <cdr:x>0.416</cdr:x>
      <cdr:y>0.40275</cdr:y>
    </cdr:to>
    <cdr:sp>
      <cdr:nvSpPr>
        <cdr:cNvPr id="3" name="TextBox 1"/>
        <cdr:cNvSpPr txBox="1">
          <a:spLocks noChangeArrowheads="1"/>
        </cdr:cNvSpPr>
      </cdr:nvSpPr>
      <cdr:spPr>
        <a:xfrm>
          <a:off x="1057275" y="1781175"/>
          <a:ext cx="28479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Onset of glacier retreat at end of Little Ice Age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Alps</a:t>
          </a:r>
        </a:p>
      </cdr:txBody>
    </cdr:sp>
  </cdr:relSizeAnchor>
  <cdr:relSizeAnchor xmlns:cdr="http://schemas.openxmlformats.org/drawingml/2006/chartDrawing">
    <cdr:from>
      <cdr:x>0.345</cdr:x>
      <cdr:y>0.39025</cdr:y>
    </cdr:from>
    <cdr:to>
      <cdr:x>0.345</cdr:x>
      <cdr:y>0.517</cdr:y>
    </cdr:to>
    <cdr:sp>
      <cdr:nvSpPr>
        <cdr:cNvPr id="4" name="Straight Arrow Connector 5"/>
        <cdr:cNvSpPr>
          <a:spLocks/>
        </cdr:cNvSpPr>
      </cdr:nvSpPr>
      <cdr:spPr>
        <a:xfrm rot="5400000">
          <a:off x="3238500" y="2400300"/>
          <a:ext cx="0" cy="781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0.5265</cdr:y>
    </cdr:from>
    <cdr:to>
      <cdr:x>0.36625</cdr:x>
      <cdr:y>0.64</cdr:y>
    </cdr:to>
    <cdr:sp>
      <cdr:nvSpPr>
        <cdr:cNvPr id="5" name="TextBox 1"/>
        <cdr:cNvSpPr txBox="1">
          <a:spLocks noChangeArrowheads="1"/>
        </cdr:cNvSpPr>
      </cdr:nvSpPr>
      <cdr:spPr>
        <a:xfrm>
          <a:off x="1000125" y="3238500"/>
          <a:ext cx="24384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Straw from first chamber (high-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drip)</a:t>
          </a:r>
        </a:p>
      </cdr:txBody>
    </cdr:sp>
  </cdr:relSizeAnchor>
  <cdr:relSizeAnchor xmlns:cdr="http://schemas.openxmlformats.org/drawingml/2006/chartDrawing">
    <cdr:from>
      <cdr:x>0.1045</cdr:x>
      <cdr:y>0.71625</cdr:y>
    </cdr:from>
    <cdr:to>
      <cdr:x>0.42775</cdr:x>
      <cdr:y>0.8295</cdr:y>
    </cdr:to>
    <cdr:sp>
      <cdr:nvSpPr>
        <cdr:cNvPr id="6" name="TextBox 1"/>
        <cdr:cNvSpPr txBox="1">
          <a:spLocks noChangeArrowheads="1"/>
        </cdr:cNvSpPr>
      </cdr:nvSpPr>
      <cdr:spPr>
        <a:xfrm>
          <a:off x="981075" y="4410075"/>
          <a:ext cx="30384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Straw from main chamber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</xdr:row>
      <xdr:rowOff>0</xdr:rowOff>
    </xdr:from>
    <xdr:to>
      <xdr:col>14</xdr:col>
      <xdr:colOff>85725</xdr:colOff>
      <xdr:row>4</xdr:row>
      <xdr:rowOff>0</xdr:rowOff>
    </xdr:to>
    <xdr:sp>
      <xdr:nvSpPr>
        <xdr:cNvPr id="1" name="Oval 4"/>
        <xdr:cNvSpPr>
          <a:spLocks/>
        </xdr:cNvSpPr>
      </xdr:nvSpPr>
      <xdr:spPr>
        <a:xfrm>
          <a:off x="9639300" y="971550"/>
          <a:ext cx="1285875" cy="0"/>
        </a:xfrm>
        <a:prstGeom prst="ellipse">
          <a:avLst/>
        </a:prstGeom>
        <a:pattFill prst="smCheck">
          <a:fgClr>
            <a:srgbClr val="000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4</xdr:row>
      <xdr:rowOff>0</xdr:rowOff>
    </xdr:from>
    <xdr:to>
      <xdr:col>12</xdr:col>
      <xdr:colOff>247650</xdr:colOff>
      <xdr:row>4</xdr:row>
      <xdr:rowOff>0</xdr:rowOff>
    </xdr:to>
    <xdr:sp>
      <xdr:nvSpPr>
        <xdr:cNvPr id="2" name="Oval 5"/>
        <xdr:cNvSpPr>
          <a:spLocks/>
        </xdr:cNvSpPr>
      </xdr:nvSpPr>
      <xdr:spPr>
        <a:xfrm>
          <a:off x="8705850" y="971550"/>
          <a:ext cx="1162050" cy="0"/>
        </a:xfrm>
        <a:prstGeom prst="ellipse">
          <a:avLst/>
        </a:prstGeom>
        <a:pattFill prst="ltHorz">
          <a:fgClr>
            <a:srgbClr val="FF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0.76125</cdr:y>
    </cdr:from>
    <cdr:to>
      <cdr:x>0.7845</cdr:x>
      <cdr:y>0.8055</cdr:y>
    </cdr:to>
    <cdr:sp>
      <cdr:nvSpPr>
        <cdr:cNvPr id="1" name="Line 3"/>
        <cdr:cNvSpPr>
          <a:spLocks/>
        </cdr:cNvSpPr>
      </cdr:nvSpPr>
      <cdr:spPr>
        <a:xfrm>
          <a:off x="7296150" y="4343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</cdr:x>
      <cdr:y>0.438</cdr:y>
    </cdr:from>
    <cdr:to>
      <cdr:x>0.6845</cdr:x>
      <cdr:y>0.48</cdr:y>
    </cdr:to>
    <cdr:sp>
      <cdr:nvSpPr>
        <cdr:cNvPr id="2" name="Line 4"/>
        <cdr:cNvSpPr>
          <a:spLocks/>
        </cdr:cNvSpPr>
      </cdr:nvSpPr>
      <cdr:spPr>
        <a:xfrm flipH="1">
          <a:off x="6105525" y="24955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3"/>
  <sheetViews>
    <sheetView zoomScalePageLayoutView="0" workbookViewId="0" topLeftCell="AB1">
      <selection activeCell="AR22" sqref="AR22"/>
    </sheetView>
  </sheetViews>
  <sheetFormatPr defaultColWidth="9.140625" defaultRowHeight="12.75"/>
  <cols>
    <col min="3" max="4" width="26.421875" style="0" customWidth="1"/>
    <col min="31" max="31" width="15.421875" style="0" customWidth="1"/>
    <col min="32" max="32" width="16.421875" style="0" customWidth="1"/>
    <col min="41" max="41" width="11.00390625" style="0" customWidth="1"/>
  </cols>
  <sheetData>
    <row r="1" spans="3:41" ht="38.25">
      <c r="C1" s="1" t="s">
        <v>0</v>
      </c>
      <c r="D1" s="1" t="s">
        <v>1</v>
      </c>
      <c r="AB1" t="s">
        <v>2</v>
      </c>
      <c r="AE1" s="1" t="s">
        <v>3</v>
      </c>
      <c r="AF1" s="1" t="s">
        <v>4</v>
      </c>
      <c r="AM1" s="6" t="s">
        <v>32</v>
      </c>
      <c r="AN1" s="6" t="s">
        <v>34</v>
      </c>
      <c r="AO1" s="7" t="s">
        <v>33</v>
      </c>
    </row>
    <row r="2" spans="1:41" ht="12.75">
      <c r="A2">
        <v>1</v>
      </c>
      <c r="B2">
        <v>1995</v>
      </c>
      <c r="AB2">
        <v>3</v>
      </c>
      <c r="AC2" s="2">
        <f>AB2/16.25</f>
        <v>0.18461538461538463</v>
      </c>
      <c r="AD2">
        <v>1995</v>
      </c>
      <c r="AE2" s="2">
        <f aca="true" t="shared" si="0" ref="AE2:AE27">AC2</f>
        <v>0.18461538461538463</v>
      </c>
      <c r="AF2" s="2">
        <f>AE2</f>
        <v>0.18461538461538463</v>
      </c>
      <c r="AL2">
        <v>1995</v>
      </c>
      <c r="AM2">
        <v>1.2987012987012987</v>
      </c>
      <c r="AO2">
        <v>0.18461538461538463</v>
      </c>
    </row>
    <row r="3" spans="1:41" ht="12.75">
      <c r="A3">
        <v>2</v>
      </c>
      <c r="B3">
        <v>1994</v>
      </c>
      <c r="AB3">
        <v>7</v>
      </c>
      <c r="AC3" s="2">
        <f aca="true" t="shared" si="1" ref="AC3:AC18">AB3/16.25</f>
        <v>0.4307692307692308</v>
      </c>
      <c r="AD3">
        <v>1994</v>
      </c>
      <c r="AE3" s="2">
        <f t="shared" si="0"/>
        <v>0.4307692307692308</v>
      </c>
      <c r="AF3" s="2">
        <f>AF2+AE3</f>
        <v>0.6153846153846154</v>
      </c>
      <c r="AL3">
        <v>1994</v>
      </c>
      <c r="AM3">
        <v>1.6883116883116882</v>
      </c>
      <c r="AO3">
        <v>0.4307692307692308</v>
      </c>
    </row>
    <row r="4" spans="1:41" ht="12.75">
      <c r="A4">
        <v>3</v>
      </c>
      <c r="B4">
        <v>1993</v>
      </c>
      <c r="AB4">
        <v>6.5</v>
      </c>
      <c r="AC4" s="2">
        <f t="shared" si="1"/>
        <v>0.4</v>
      </c>
      <c r="AD4">
        <v>1993</v>
      </c>
      <c r="AE4" s="2">
        <f t="shared" si="0"/>
        <v>0.4</v>
      </c>
      <c r="AF4" s="2">
        <f aca="true" t="shared" si="2" ref="AF4:AF20">AF3+AE4</f>
        <v>1.0153846153846153</v>
      </c>
      <c r="AL4">
        <v>1993</v>
      </c>
      <c r="AM4">
        <v>0.909090909090909</v>
      </c>
      <c r="AN4">
        <f>AVERAGE(AM2:AM6)</f>
        <v>1.1168831168831168</v>
      </c>
      <c r="AO4">
        <v>0.4</v>
      </c>
    </row>
    <row r="5" spans="1:41" ht="12.75">
      <c r="A5">
        <v>4</v>
      </c>
      <c r="B5">
        <v>1992</v>
      </c>
      <c r="AB5">
        <v>5</v>
      </c>
      <c r="AC5" s="2">
        <f t="shared" si="1"/>
        <v>0.3076923076923077</v>
      </c>
      <c r="AD5">
        <v>1992</v>
      </c>
      <c r="AE5" s="2">
        <f t="shared" si="0"/>
        <v>0.3076923076923077</v>
      </c>
      <c r="AF5" s="2">
        <f t="shared" si="2"/>
        <v>1.323076923076923</v>
      </c>
      <c r="AL5">
        <v>1992</v>
      </c>
      <c r="AM5">
        <v>0.7792207792207791</v>
      </c>
      <c r="AN5">
        <f aca="true" t="shared" si="3" ref="AN5:AN68">AVERAGE(AM3:AM7)</f>
        <v>1.1688311688311688</v>
      </c>
      <c r="AO5">
        <v>0.3076923076923077</v>
      </c>
    </row>
    <row r="6" spans="1:41" ht="12.75">
      <c r="A6">
        <v>5</v>
      </c>
      <c r="B6">
        <v>1991</v>
      </c>
      <c r="AB6">
        <v>4</v>
      </c>
      <c r="AC6" s="2">
        <f t="shared" si="1"/>
        <v>0.24615384615384617</v>
      </c>
      <c r="AD6">
        <v>1991</v>
      </c>
      <c r="AE6" s="2">
        <f t="shared" si="0"/>
        <v>0.24615384615384617</v>
      </c>
      <c r="AF6" s="2">
        <f t="shared" si="2"/>
        <v>1.5692307692307692</v>
      </c>
      <c r="AL6">
        <v>1991</v>
      </c>
      <c r="AM6">
        <v>0.909090909090909</v>
      </c>
      <c r="AN6">
        <f t="shared" si="3"/>
        <v>0.961038961038961</v>
      </c>
      <c r="AO6">
        <v>0.24615384615384617</v>
      </c>
    </row>
    <row r="7" spans="1:41" ht="12.75">
      <c r="A7">
        <v>6</v>
      </c>
      <c r="B7">
        <v>1990</v>
      </c>
      <c r="AB7">
        <v>5.5</v>
      </c>
      <c r="AC7" s="2">
        <f t="shared" si="1"/>
        <v>0.3384615384615385</v>
      </c>
      <c r="AD7">
        <v>1990</v>
      </c>
      <c r="AE7" s="2">
        <f t="shared" si="0"/>
        <v>0.3384615384615385</v>
      </c>
      <c r="AF7" s="2">
        <f t="shared" si="2"/>
        <v>1.9076923076923076</v>
      </c>
      <c r="AL7">
        <v>1990</v>
      </c>
      <c r="AM7">
        <v>1.5584415584415583</v>
      </c>
      <c r="AN7">
        <f t="shared" si="3"/>
        <v>0.8961038961038961</v>
      </c>
      <c r="AO7">
        <v>0.3384615384615385</v>
      </c>
    </row>
    <row r="8" spans="1:44" ht="12.75">
      <c r="A8">
        <v>7</v>
      </c>
      <c r="B8">
        <v>1989</v>
      </c>
      <c r="AB8">
        <v>6</v>
      </c>
      <c r="AC8" s="2">
        <f t="shared" si="1"/>
        <v>0.36923076923076925</v>
      </c>
      <c r="AD8">
        <v>1989</v>
      </c>
      <c r="AE8" s="2">
        <f t="shared" si="0"/>
        <v>0.36923076923076925</v>
      </c>
      <c r="AF8" s="2">
        <f t="shared" si="2"/>
        <v>2.276923076923077</v>
      </c>
      <c r="AL8">
        <v>1989</v>
      </c>
      <c r="AM8">
        <v>0.6493506493506493</v>
      </c>
      <c r="AN8">
        <f t="shared" si="3"/>
        <v>0.974025974025974</v>
      </c>
      <c r="AO8">
        <v>0.36923076923076925</v>
      </c>
      <c r="AR8" t="s">
        <v>35</v>
      </c>
    </row>
    <row r="9" spans="1:41" ht="12.75">
      <c r="A9">
        <v>8</v>
      </c>
      <c r="B9">
        <v>1988</v>
      </c>
      <c r="AB9">
        <v>5</v>
      </c>
      <c r="AC9" s="2">
        <f t="shared" si="1"/>
        <v>0.3076923076923077</v>
      </c>
      <c r="AD9">
        <v>1988</v>
      </c>
      <c r="AE9" s="2">
        <f t="shared" si="0"/>
        <v>0.3076923076923077</v>
      </c>
      <c r="AF9" s="2">
        <f t="shared" si="2"/>
        <v>2.5846153846153843</v>
      </c>
      <c r="AL9">
        <v>1988</v>
      </c>
      <c r="AM9">
        <v>0.5844155844155844</v>
      </c>
      <c r="AN9">
        <f t="shared" si="3"/>
        <v>1.051948051948052</v>
      </c>
      <c r="AO9">
        <v>0.3076923076923077</v>
      </c>
    </row>
    <row r="10" spans="1:41" ht="12.75">
      <c r="A10">
        <v>9</v>
      </c>
      <c r="B10">
        <v>1987</v>
      </c>
      <c r="AB10">
        <v>6</v>
      </c>
      <c r="AC10" s="2">
        <f t="shared" si="1"/>
        <v>0.36923076923076925</v>
      </c>
      <c r="AD10">
        <v>1987</v>
      </c>
      <c r="AE10" s="2">
        <f t="shared" si="0"/>
        <v>0.36923076923076925</v>
      </c>
      <c r="AF10" s="2">
        <f t="shared" si="2"/>
        <v>2.9538461538461536</v>
      </c>
      <c r="AL10">
        <v>1987</v>
      </c>
      <c r="AM10">
        <v>1.1688311688311688</v>
      </c>
      <c r="AN10">
        <f t="shared" si="3"/>
        <v>0.974025974025974</v>
      </c>
      <c r="AO10">
        <v>0.36923076923076925</v>
      </c>
    </row>
    <row r="11" spans="1:45" ht="12.75">
      <c r="A11">
        <v>10</v>
      </c>
      <c r="B11">
        <v>1986</v>
      </c>
      <c r="AB11">
        <v>5.5</v>
      </c>
      <c r="AC11" s="2">
        <f t="shared" si="1"/>
        <v>0.3384615384615385</v>
      </c>
      <c r="AD11">
        <v>1986</v>
      </c>
      <c r="AE11" s="2">
        <f t="shared" si="0"/>
        <v>0.3384615384615385</v>
      </c>
      <c r="AF11" s="2">
        <f t="shared" si="2"/>
        <v>3.292307692307692</v>
      </c>
      <c r="AL11">
        <v>1986</v>
      </c>
      <c r="AM11">
        <v>1.2987012987012987</v>
      </c>
      <c r="AN11">
        <f t="shared" si="3"/>
        <v>1.12987012987013</v>
      </c>
      <c r="AO11">
        <v>0.3384615384615385</v>
      </c>
      <c r="AR11">
        <v>1870</v>
      </c>
      <c r="AS11">
        <v>0.4</v>
      </c>
    </row>
    <row r="12" spans="1:45" ht="12.75">
      <c r="A12">
        <v>11</v>
      </c>
      <c r="B12">
        <v>1985</v>
      </c>
      <c r="AB12">
        <v>6</v>
      </c>
      <c r="AC12" s="2">
        <f t="shared" si="1"/>
        <v>0.36923076923076925</v>
      </c>
      <c r="AD12">
        <v>1985</v>
      </c>
      <c r="AE12" s="2">
        <f t="shared" si="0"/>
        <v>0.36923076923076925</v>
      </c>
      <c r="AF12" s="2">
        <f t="shared" si="2"/>
        <v>3.6615384615384614</v>
      </c>
      <c r="AL12">
        <v>1985</v>
      </c>
      <c r="AM12">
        <v>1.1688311688311688</v>
      </c>
      <c r="AN12">
        <f t="shared" si="3"/>
        <v>1.2727272727272725</v>
      </c>
      <c r="AO12">
        <v>0.36923076923076925</v>
      </c>
      <c r="AR12">
        <v>1870</v>
      </c>
      <c r="AS12">
        <v>0.05</v>
      </c>
    </row>
    <row r="13" spans="1:41" ht="12.75">
      <c r="A13">
        <v>12</v>
      </c>
      <c r="B13">
        <v>1984</v>
      </c>
      <c r="AB13">
        <v>6</v>
      </c>
      <c r="AC13" s="2">
        <f t="shared" si="1"/>
        <v>0.36923076923076925</v>
      </c>
      <c r="AD13">
        <v>1984</v>
      </c>
      <c r="AE13" s="2">
        <f t="shared" si="0"/>
        <v>0.36923076923076925</v>
      </c>
      <c r="AF13" s="2">
        <f t="shared" si="2"/>
        <v>4.030769230769231</v>
      </c>
      <c r="AL13">
        <v>1984</v>
      </c>
      <c r="AM13">
        <v>1.4285714285714284</v>
      </c>
      <c r="AN13">
        <f t="shared" si="3"/>
        <v>1.2987012987012987</v>
      </c>
      <c r="AO13">
        <v>0.36923076923076925</v>
      </c>
    </row>
    <row r="14" spans="1:41" ht="12.75">
      <c r="A14">
        <v>13</v>
      </c>
      <c r="B14">
        <v>1983</v>
      </c>
      <c r="AB14">
        <v>5</v>
      </c>
      <c r="AC14" s="2">
        <f t="shared" si="1"/>
        <v>0.3076923076923077</v>
      </c>
      <c r="AD14">
        <v>1983</v>
      </c>
      <c r="AE14" s="2">
        <f t="shared" si="0"/>
        <v>0.3076923076923077</v>
      </c>
      <c r="AF14" s="2">
        <f t="shared" si="2"/>
        <v>4.338461538461538</v>
      </c>
      <c r="AL14">
        <v>1983</v>
      </c>
      <c r="AM14">
        <v>1.2987012987012987</v>
      </c>
      <c r="AN14">
        <f t="shared" si="3"/>
        <v>1.2727272727272727</v>
      </c>
      <c r="AO14">
        <v>0.3076923076923077</v>
      </c>
    </row>
    <row r="15" spans="1:41" ht="12.75">
      <c r="A15">
        <v>14</v>
      </c>
      <c r="B15">
        <v>1982</v>
      </c>
      <c r="AB15">
        <v>4.5</v>
      </c>
      <c r="AC15" s="2">
        <f t="shared" si="1"/>
        <v>0.27692307692307694</v>
      </c>
      <c r="AD15">
        <v>1982</v>
      </c>
      <c r="AE15" s="2">
        <f t="shared" si="0"/>
        <v>0.27692307692307694</v>
      </c>
      <c r="AF15" s="2">
        <f t="shared" si="2"/>
        <v>4.615384615384615</v>
      </c>
      <c r="AL15">
        <v>1982</v>
      </c>
      <c r="AM15">
        <v>1.2987012987012987</v>
      </c>
      <c r="AN15">
        <f t="shared" si="3"/>
        <v>1.2467532467532467</v>
      </c>
      <c r="AO15">
        <v>0.27692307692307694</v>
      </c>
    </row>
    <row r="16" spans="1:41" ht="12.75">
      <c r="A16">
        <v>15</v>
      </c>
      <c r="B16">
        <v>1981</v>
      </c>
      <c r="AB16">
        <v>5</v>
      </c>
      <c r="AC16" s="2">
        <f t="shared" si="1"/>
        <v>0.3076923076923077</v>
      </c>
      <c r="AD16">
        <v>1981</v>
      </c>
      <c r="AE16" s="2">
        <f t="shared" si="0"/>
        <v>0.3076923076923077</v>
      </c>
      <c r="AF16" s="2">
        <f t="shared" si="2"/>
        <v>4.9230769230769225</v>
      </c>
      <c r="AL16">
        <v>1981</v>
      </c>
      <c r="AM16">
        <v>1.1688311688311688</v>
      </c>
      <c r="AN16">
        <f t="shared" si="3"/>
        <v>1.168831168831169</v>
      </c>
      <c r="AO16">
        <v>0.3076923076923077</v>
      </c>
    </row>
    <row r="17" spans="1:41" ht="12.75">
      <c r="A17">
        <v>16</v>
      </c>
      <c r="B17">
        <v>1980</v>
      </c>
      <c r="AB17">
        <v>6</v>
      </c>
      <c r="AC17" s="2">
        <f t="shared" si="1"/>
        <v>0.36923076923076925</v>
      </c>
      <c r="AD17">
        <v>1980</v>
      </c>
      <c r="AE17" s="2">
        <f t="shared" si="0"/>
        <v>0.36923076923076925</v>
      </c>
      <c r="AF17" s="2">
        <f t="shared" si="2"/>
        <v>5.292307692307691</v>
      </c>
      <c r="AL17">
        <v>1980</v>
      </c>
      <c r="AM17">
        <v>1.0389610389610389</v>
      </c>
      <c r="AN17">
        <f t="shared" si="3"/>
        <v>1.1428571428571428</v>
      </c>
      <c r="AO17">
        <v>0.36923076923076925</v>
      </c>
    </row>
    <row r="18" spans="1:41" ht="12.75">
      <c r="A18">
        <v>17</v>
      </c>
      <c r="B18">
        <v>1979</v>
      </c>
      <c r="AB18">
        <v>4.5</v>
      </c>
      <c r="AC18" s="2">
        <f t="shared" si="1"/>
        <v>0.27692307692307694</v>
      </c>
      <c r="AD18">
        <v>1979</v>
      </c>
      <c r="AE18" s="2">
        <f t="shared" si="0"/>
        <v>0.27692307692307694</v>
      </c>
      <c r="AF18" s="2">
        <f t="shared" si="2"/>
        <v>5.569230769230768</v>
      </c>
      <c r="AL18">
        <v>1979</v>
      </c>
      <c r="AM18">
        <v>1.0389610389610389</v>
      </c>
      <c r="AN18">
        <f t="shared" si="3"/>
        <v>1.0164502164502165</v>
      </c>
      <c r="AO18">
        <v>0.27692307692307694</v>
      </c>
    </row>
    <row r="19" spans="1:46" ht="12.75">
      <c r="A19">
        <v>18</v>
      </c>
      <c r="B19">
        <v>1978</v>
      </c>
      <c r="AB19">
        <v>6</v>
      </c>
      <c r="AC19" s="2">
        <f aca="true" t="shared" si="4" ref="AC19:AC30">AB19/16.25</f>
        <v>0.36923076923076925</v>
      </c>
      <c r="AD19">
        <v>1978</v>
      </c>
      <c r="AE19" s="2">
        <f t="shared" si="0"/>
        <v>0.36923076923076925</v>
      </c>
      <c r="AF19" s="2">
        <f t="shared" si="2"/>
        <v>5.938461538461537</v>
      </c>
      <c r="AL19">
        <v>1978</v>
      </c>
      <c r="AM19">
        <v>1.1688311688311688</v>
      </c>
      <c r="AN19">
        <f t="shared" si="3"/>
        <v>0.9426839826839826</v>
      </c>
      <c r="AO19">
        <v>0.36923076923076925</v>
      </c>
      <c r="AR19" t="s">
        <v>36</v>
      </c>
      <c r="AT19">
        <f>52*0.25/3.5</f>
        <v>3.7142857142857144</v>
      </c>
    </row>
    <row r="20" spans="1:41" ht="12.75">
      <c r="A20">
        <v>19</v>
      </c>
      <c r="B20">
        <v>1977</v>
      </c>
      <c r="AB20">
        <v>5</v>
      </c>
      <c r="AC20" s="2">
        <f t="shared" si="4"/>
        <v>0.3076923076923077</v>
      </c>
      <c r="AD20">
        <v>1977</v>
      </c>
      <c r="AE20" s="2">
        <f t="shared" si="0"/>
        <v>0.3076923076923077</v>
      </c>
      <c r="AF20" s="2">
        <f t="shared" si="2"/>
        <v>6.246153846153844</v>
      </c>
      <c r="AL20">
        <v>1977</v>
      </c>
      <c r="AM20">
        <v>0.6666666666666666</v>
      </c>
      <c r="AN20">
        <f t="shared" si="3"/>
        <v>0.9082251082251084</v>
      </c>
      <c r="AO20">
        <v>0.3076923076923077</v>
      </c>
    </row>
    <row r="21" spans="1:41" ht="12.75">
      <c r="A21">
        <v>20</v>
      </c>
      <c r="B21">
        <v>1976</v>
      </c>
      <c r="AB21">
        <v>6</v>
      </c>
      <c r="AC21" s="2">
        <f t="shared" si="4"/>
        <v>0.36923076923076925</v>
      </c>
      <c r="AD21">
        <v>1976</v>
      </c>
      <c r="AE21" s="2">
        <f t="shared" si="0"/>
        <v>0.36923076923076925</v>
      </c>
      <c r="AF21" s="2">
        <f aca="true" t="shared" si="5" ref="AF21:AF36">AF20+AE21</f>
        <v>6.615384615384613</v>
      </c>
      <c r="AL21">
        <v>1976</v>
      </c>
      <c r="AM21">
        <v>0.8</v>
      </c>
      <c r="AN21">
        <f t="shared" si="3"/>
        <v>0.8070995670995671</v>
      </c>
      <c r="AO21">
        <v>0.36923076923076925</v>
      </c>
    </row>
    <row r="22" spans="1:41" ht="12.75">
      <c r="A22">
        <v>21</v>
      </c>
      <c r="B22">
        <v>1975</v>
      </c>
      <c r="AB22">
        <v>6</v>
      </c>
      <c r="AC22" s="2">
        <f t="shared" si="4"/>
        <v>0.36923076923076925</v>
      </c>
      <c r="AD22">
        <v>1975</v>
      </c>
      <c r="AE22" s="2">
        <f t="shared" si="0"/>
        <v>0.36923076923076925</v>
      </c>
      <c r="AF22" s="2">
        <f t="shared" si="5"/>
        <v>6.984615384615383</v>
      </c>
      <c r="AL22">
        <v>1975</v>
      </c>
      <c r="AM22">
        <v>0.8666666666666667</v>
      </c>
      <c r="AN22">
        <f t="shared" si="3"/>
        <v>0.6799999999999999</v>
      </c>
      <c r="AO22">
        <v>0.36923076923076925</v>
      </c>
    </row>
    <row r="23" spans="1:41" ht="12.75">
      <c r="A23">
        <v>22</v>
      </c>
      <c r="B23">
        <v>1974</v>
      </c>
      <c r="AB23">
        <v>5.5</v>
      </c>
      <c r="AC23" s="2">
        <f t="shared" si="4"/>
        <v>0.3384615384615385</v>
      </c>
      <c r="AD23">
        <v>1974</v>
      </c>
      <c r="AE23" s="2">
        <f t="shared" si="0"/>
        <v>0.3384615384615385</v>
      </c>
      <c r="AF23" s="2">
        <f t="shared" si="5"/>
        <v>7.323076923076921</v>
      </c>
      <c r="AL23">
        <v>1974</v>
      </c>
      <c r="AM23">
        <v>0.5333333333333333</v>
      </c>
      <c r="AN23">
        <f t="shared" si="3"/>
        <v>0.7333333333333334</v>
      </c>
      <c r="AO23">
        <v>0.3384615384615385</v>
      </c>
    </row>
    <row r="24" spans="1:41" ht="38.25">
      <c r="A24">
        <v>23</v>
      </c>
      <c r="B24">
        <v>1973</v>
      </c>
      <c r="Z24" s="1" t="s">
        <v>5</v>
      </c>
      <c r="AA24" s="1"/>
      <c r="AB24">
        <v>5</v>
      </c>
      <c r="AC24" s="2">
        <f t="shared" si="4"/>
        <v>0.3076923076923077</v>
      </c>
      <c r="AD24">
        <v>1973</v>
      </c>
      <c r="AE24" s="2">
        <f t="shared" si="0"/>
        <v>0.3076923076923077</v>
      </c>
      <c r="AF24" s="2">
        <f t="shared" si="5"/>
        <v>7.6307692307692285</v>
      </c>
      <c r="AL24">
        <v>1973</v>
      </c>
      <c r="AM24">
        <v>0.5333333333333333</v>
      </c>
      <c r="AN24">
        <f t="shared" si="3"/>
        <v>0.7866666666666665</v>
      </c>
      <c r="AO24">
        <v>0.3076923076923077</v>
      </c>
    </row>
    <row r="25" spans="1:41" ht="12.75">
      <c r="A25">
        <v>24</v>
      </c>
      <c r="B25">
        <v>1972</v>
      </c>
      <c r="Z25">
        <v>2.75</v>
      </c>
      <c r="AA25" s="2">
        <f>Z25/8.33</f>
        <v>0.33013205282112845</v>
      </c>
      <c r="AB25">
        <v>7</v>
      </c>
      <c r="AC25" s="2">
        <f t="shared" si="4"/>
        <v>0.4307692307692308</v>
      </c>
      <c r="AD25">
        <v>1972</v>
      </c>
      <c r="AE25" s="2">
        <f t="shared" si="0"/>
        <v>0.4307692307692308</v>
      </c>
      <c r="AF25" s="2">
        <f t="shared" si="5"/>
        <v>8.06153846153846</v>
      </c>
      <c r="AL25">
        <v>1972</v>
      </c>
      <c r="AM25">
        <v>0.9333333333333333</v>
      </c>
      <c r="AN25">
        <f t="shared" si="3"/>
        <v>0.7333333333333333</v>
      </c>
      <c r="AO25">
        <v>0.4307692307692308</v>
      </c>
    </row>
    <row r="26" spans="1:41" ht="12.75">
      <c r="A26">
        <v>25</v>
      </c>
      <c r="B26">
        <v>1971</v>
      </c>
      <c r="Z26">
        <v>2</v>
      </c>
      <c r="AA26" s="2">
        <f aca="true" t="shared" si="6" ref="AA26:AA35">Z26/8.33</f>
        <v>0.24009603841536614</v>
      </c>
      <c r="AB26">
        <v>7.5</v>
      </c>
      <c r="AC26" s="2">
        <f t="shared" si="4"/>
        <v>0.46153846153846156</v>
      </c>
      <c r="AD26">
        <v>1971</v>
      </c>
      <c r="AE26" s="2">
        <f t="shared" si="0"/>
        <v>0.46153846153846156</v>
      </c>
      <c r="AF26" s="2">
        <f t="shared" si="5"/>
        <v>8.523076923076921</v>
      </c>
      <c r="AL26">
        <v>1971</v>
      </c>
      <c r="AM26">
        <v>1.0666666666666667</v>
      </c>
      <c r="AN26">
        <f t="shared" si="3"/>
        <v>0.7866666666666667</v>
      </c>
      <c r="AO26">
        <v>0.46153846153846156</v>
      </c>
    </row>
    <row r="27" spans="1:41" ht="12.75">
      <c r="A27">
        <v>26</v>
      </c>
      <c r="B27">
        <v>1970</v>
      </c>
      <c r="Z27">
        <v>3</v>
      </c>
      <c r="AA27" s="2">
        <f t="shared" si="6"/>
        <v>0.36014405762304924</v>
      </c>
      <c r="AB27">
        <v>7</v>
      </c>
      <c r="AC27" s="2">
        <f t="shared" si="4"/>
        <v>0.4307692307692308</v>
      </c>
      <c r="AD27">
        <v>1970</v>
      </c>
      <c r="AE27" s="2">
        <f t="shared" si="0"/>
        <v>0.4307692307692308</v>
      </c>
      <c r="AF27" s="2">
        <f t="shared" si="5"/>
        <v>8.953846153846152</v>
      </c>
      <c r="AL27">
        <v>1970</v>
      </c>
      <c r="AM27">
        <v>0.6</v>
      </c>
      <c r="AN27">
        <f t="shared" si="3"/>
        <v>0.8133333333333335</v>
      </c>
      <c r="AO27">
        <v>0.4307692307692308</v>
      </c>
    </row>
    <row r="28" spans="1:41" ht="12.75">
      <c r="A28">
        <v>27</v>
      </c>
      <c r="B28">
        <v>1969</v>
      </c>
      <c r="Z28">
        <v>3.5</v>
      </c>
      <c r="AA28" s="2">
        <f t="shared" si="6"/>
        <v>0.42016806722689076</v>
      </c>
      <c r="AB28">
        <v>7.5</v>
      </c>
      <c r="AC28" s="2">
        <f t="shared" si="4"/>
        <v>0.46153846153846156</v>
      </c>
      <c r="AD28">
        <v>1969</v>
      </c>
      <c r="AE28" s="2">
        <f aca="true" t="shared" si="7" ref="AE28:AE35">AA28</f>
        <v>0.42016806722689076</v>
      </c>
      <c r="AF28" s="2">
        <f t="shared" si="5"/>
        <v>9.374014221073043</v>
      </c>
      <c r="AL28">
        <v>1969</v>
      </c>
      <c r="AM28">
        <v>0.8</v>
      </c>
      <c r="AN28">
        <f t="shared" si="3"/>
        <v>0.8133333333333332</v>
      </c>
      <c r="AO28">
        <v>0.42016806722689076</v>
      </c>
    </row>
    <row r="29" spans="1:41" ht="12.75">
      <c r="A29">
        <v>28</v>
      </c>
      <c r="B29">
        <v>1968</v>
      </c>
      <c r="Z29">
        <v>2.5</v>
      </c>
      <c r="AA29" s="2">
        <f t="shared" si="6"/>
        <v>0.30012004801920766</v>
      </c>
      <c r="AB29">
        <v>6</v>
      </c>
      <c r="AC29" s="2">
        <f t="shared" si="4"/>
        <v>0.36923076923076925</v>
      </c>
      <c r="AD29">
        <v>1968</v>
      </c>
      <c r="AE29" s="2">
        <f t="shared" si="7"/>
        <v>0.30012004801920766</v>
      </c>
      <c r="AF29" s="2">
        <f t="shared" si="5"/>
        <v>9.674134269092251</v>
      </c>
      <c r="AL29">
        <v>1968</v>
      </c>
      <c r="AM29">
        <v>0.6666666666666666</v>
      </c>
      <c r="AN29">
        <f t="shared" si="3"/>
        <v>0.7333333333333333</v>
      </c>
      <c r="AO29">
        <v>0.30012004801920766</v>
      </c>
    </row>
    <row r="30" spans="1:41" ht="12.75">
      <c r="A30">
        <v>29</v>
      </c>
      <c r="B30">
        <v>1967</v>
      </c>
      <c r="Z30">
        <v>3</v>
      </c>
      <c r="AA30" s="2">
        <f t="shared" si="6"/>
        <v>0.36014405762304924</v>
      </c>
      <c r="AB30">
        <v>6.5</v>
      </c>
      <c r="AC30" s="2">
        <f t="shared" si="4"/>
        <v>0.4</v>
      </c>
      <c r="AD30">
        <v>1967</v>
      </c>
      <c r="AE30" s="2">
        <f t="shared" si="7"/>
        <v>0.36014405762304924</v>
      </c>
      <c r="AF30" s="2">
        <f t="shared" si="5"/>
        <v>10.0342783267153</v>
      </c>
      <c r="AL30">
        <v>1967</v>
      </c>
      <c r="AM30">
        <v>0.9333333333333333</v>
      </c>
      <c r="AN30">
        <f t="shared" si="3"/>
        <v>0.7733333333333334</v>
      </c>
      <c r="AO30">
        <v>0.36014405762304924</v>
      </c>
    </row>
    <row r="31" spans="1:41" ht="12.75">
      <c r="A31">
        <v>30</v>
      </c>
      <c r="B31">
        <v>1966</v>
      </c>
      <c r="Z31">
        <v>3</v>
      </c>
      <c r="AA31" s="2">
        <f t="shared" si="6"/>
        <v>0.36014405762304924</v>
      </c>
      <c r="AD31">
        <v>1966</v>
      </c>
      <c r="AE31" s="2">
        <f t="shared" si="7"/>
        <v>0.36014405762304924</v>
      </c>
      <c r="AF31" s="2">
        <f t="shared" si="5"/>
        <v>10.39442238433835</v>
      </c>
      <c r="AL31">
        <v>1966</v>
      </c>
      <c r="AM31">
        <v>0.6666666666666666</v>
      </c>
      <c r="AN31">
        <f t="shared" si="3"/>
        <v>0.7866666666666666</v>
      </c>
      <c r="AO31">
        <v>0.36014405762304924</v>
      </c>
    </row>
    <row r="32" spans="1:41" ht="12.75">
      <c r="A32">
        <v>31</v>
      </c>
      <c r="B32">
        <v>1965</v>
      </c>
      <c r="Z32">
        <v>2.5</v>
      </c>
      <c r="AA32" s="2">
        <f t="shared" si="6"/>
        <v>0.30012004801920766</v>
      </c>
      <c r="AD32">
        <v>1965</v>
      </c>
      <c r="AE32" s="2">
        <f t="shared" si="7"/>
        <v>0.30012004801920766</v>
      </c>
      <c r="AF32" s="2">
        <f t="shared" si="5"/>
        <v>10.694542432357558</v>
      </c>
      <c r="AL32">
        <v>1965</v>
      </c>
      <c r="AM32">
        <v>0.8</v>
      </c>
      <c r="AN32">
        <f t="shared" si="3"/>
        <v>0.8400000000000001</v>
      </c>
      <c r="AO32">
        <v>0.30012004801920766</v>
      </c>
    </row>
    <row r="33" spans="1:41" ht="12.75">
      <c r="A33">
        <v>32</v>
      </c>
      <c r="B33">
        <v>1964</v>
      </c>
      <c r="X33" t="s">
        <v>6</v>
      </c>
      <c r="Z33">
        <v>2.5</v>
      </c>
      <c r="AA33" s="2">
        <f t="shared" si="6"/>
        <v>0.30012004801920766</v>
      </c>
      <c r="AD33">
        <v>1964</v>
      </c>
      <c r="AE33" s="2">
        <f t="shared" si="7"/>
        <v>0.30012004801920766</v>
      </c>
      <c r="AF33" s="2">
        <f t="shared" si="5"/>
        <v>10.994662480376766</v>
      </c>
      <c r="AL33">
        <v>1964</v>
      </c>
      <c r="AM33">
        <v>0.8666666666666667</v>
      </c>
      <c r="AN33">
        <f t="shared" si="3"/>
        <v>0.7733333333333333</v>
      </c>
      <c r="AO33">
        <v>0.30012004801920766</v>
      </c>
    </row>
    <row r="34" spans="1:41" ht="12.75">
      <c r="A34">
        <v>33</v>
      </c>
      <c r="B34">
        <v>1963</v>
      </c>
      <c r="X34">
        <v>9</v>
      </c>
      <c r="Y34" s="2">
        <f>X34/35</f>
        <v>0.2571428571428571</v>
      </c>
      <c r="Z34">
        <v>2.5</v>
      </c>
      <c r="AA34" s="2">
        <f t="shared" si="6"/>
        <v>0.30012004801920766</v>
      </c>
      <c r="AD34">
        <v>1963</v>
      </c>
      <c r="AE34" s="2">
        <f t="shared" si="7"/>
        <v>0.30012004801920766</v>
      </c>
      <c r="AF34" s="2">
        <f t="shared" si="5"/>
        <v>11.294782528395974</v>
      </c>
      <c r="AL34">
        <v>1963</v>
      </c>
      <c r="AM34">
        <v>0.9333333333333333</v>
      </c>
      <c r="AN34">
        <f t="shared" si="3"/>
        <v>0.8266666666666668</v>
      </c>
      <c r="AO34">
        <v>0.30012004801920766</v>
      </c>
    </row>
    <row r="35" spans="1:41" ht="12.75">
      <c r="A35">
        <v>34</v>
      </c>
      <c r="B35">
        <v>1962</v>
      </c>
      <c r="X35">
        <v>8</v>
      </c>
      <c r="Y35" s="2">
        <f aca="true" t="shared" si="8" ref="Y35:Y45">X35/35</f>
        <v>0.22857142857142856</v>
      </c>
      <c r="Z35">
        <v>2</v>
      </c>
      <c r="AA35" s="2">
        <f t="shared" si="6"/>
        <v>0.24009603841536614</v>
      </c>
      <c r="AD35">
        <v>1962</v>
      </c>
      <c r="AE35" s="2">
        <f t="shared" si="7"/>
        <v>0.24009603841536614</v>
      </c>
      <c r="AF35" s="2">
        <f t="shared" si="5"/>
        <v>11.53487856681134</v>
      </c>
      <c r="AL35">
        <v>1962</v>
      </c>
      <c r="AM35">
        <v>0.6</v>
      </c>
      <c r="AN35">
        <f t="shared" si="3"/>
        <v>0.8133333333333332</v>
      </c>
      <c r="AO35">
        <v>0.24009603841536614</v>
      </c>
    </row>
    <row r="36" spans="1:41" ht="12.75">
      <c r="A36">
        <v>35</v>
      </c>
      <c r="B36">
        <v>1961</v>
      </c>
      <c r="X36">
        <v>12.5</v>
      </c>
      <c r="Y36" s="2">
        <f t="shared" si="8"/>
        <v>0.35714285714285715</v>
      </c>
      <c r="AD36">
        <v>1961</v>
      </c>
      <c r="AE36" s="2">
        <f aca="true" t="shared" si="9" ref="AE36:AE44">Y36</f>
        <v>0.35714285714285715</v>
      </c>
      <c r="AF36" s="2">
        <f t="shared" si="5"/>
        <v>11.892021423954198</v>
      </c>
      <c r="AL36">
        <v>1961</v>
      </c>
      <c r="AM36">
        <v>0.9333333333333333</v>
      </c>
      <c r="AN36">
        <f t="shared" si="3"/>
        <v>0.7866666666666667</v>
      </c>
      <c r="AO36">
        <v>0.35714285714285715</v>
      </c>
    </row>
    <row r="37" spans="1:41" ht="12.75">
      <c r="A37">
        <v>36</v>
      </c>
      <c r="B37">
        <v>1960</v>
      </c>
      <c r="X37">
        <v>9.5</v>
      </c>
      <c r="Y37" s="2">
        <f t="shared" si="8"/>
        <v>0.2714285714285714</v>
      </c>
      <c r="AD37">
        <v>1960</v>
      </c>
      <c r="AE37" s="2">
        <f t="shared" si="9"/>
        <v>0.2714285714285714</v>
      </c>
      <c r="AF37" s="2">
        <f aca="true" t="shared" si="10" ref="AF37:AF52">AF36+AE37</f>
        <v>12.16344999538277</v>
      </c>
      <c r="AL37">
        <v>1960</v>
      </c>
      <c r="AM37">
        <v>0.7333333333333333</v>
      </c>
      <c r="AN37">
        <f t="shared" si="3"/>
        <v>0.7466666666666667</v>
      </c>
      <c r="AO37">
        <v>0.2714285714285714</v>
      </c>
    </row>
    <row r="38" spans="1:41" ht="12.75">
      <c r="A38">
        <v>37</v>
      </c>
      <c r="B38">
        <v>1959</v>
      </c>
      <c r="X38">
        <v>8</v>
      </c>
      <c r="Y38" s="2">
        <f t="shared" si="8"/>
        <v>0.22857142857142856</v>
      </c>
      <c r="AD38">
        <v>1959</v>
      </c>
      <c r="AE38" s="2">
        <f t="shared" si="9"/>
        <v>0.22857142857142856</v>
      </c>
      <c r="AF38" s="2">
        <f t="shared" si="10"/>
        <v>12.392021423954198</v>
      </c>
      <c r="AL38">
        <v>1959</v>
      </c>
      <c r="AM38">
        <v>0.7333333333333333</v>
      </c>
      <c r="AN38">
        <f t="shared" si="3"/>
        <v>0.7466666666666667</v>
      </c>
      <c r="AO38">
        <v>0.22857142857142856</v>
      </c>
    </row>
    <row r="39" spans="1:41" ht="12.75">
      <c r="A39">
        <v>38</v>
      </c>
      <c r="B39">
        <v>1958</v>
      </c>
      <c r="X39">
        <v>7</v>
      </c>
      <c r="Y39" s="2">
        <f t="shared" si="8"/>
        <v>0.2</v>
      </c>
      <c r="AD39">
        <v>1958</v>
      </c>
      <c r="AE39" s="2">
        <f t="shared" si="9"/>
        <v>0.2</v>
      </c>
      <c r="AF39" s="2">
        <f t="shared" si="10"/>
        <v>12.592021423954197</v>
      </c>
      <c r="AL39">
        <v>1958</v>
      </c>
      <c r="AM39">
        <v>0.7333333333333333</v>
      </c>
      <c r="AN39">
        <f t="shared" si="3"/>
        <v>0.7066666666666667</v>
      </c>
      <c r="AO39">
        <v>0.2</v>
      </c>
    </row>
    <row r="40" spans="1:41" ht="12.75">
      <c r="A40">
        <v>39</v>
      </c>
      <c r="B40">
        <v>1957</v>
      </c>
      <c r="X40">
        <v>6</v>
      </c>
      <c r="Y40" s="2">
        <f t="shared" si="8"/>
        <v>0.17142857142857143</v>
      </c>
      <c r="AD40">
        <v>1957</v>
      </c>
      <c r="AE40" s="2">
        <f t="shared" si="9"/>
        <v>0.17142857142857143</v>
      </c>
      <c r="AF40" s="2">
        <f t="shared" si="10"/>
        <v>12.763449995382768</v>
      </c>
      <c r="AL40">
        <v>1957</v>
      </c>
      <c r="AM40">
        <v>0.6</v>
      </c>
      <c r="AN40">
        <f t="shared" si="3"/>
        <v>0.6933333333333332</v>
      </c>
      <c r="AO40">
        <v>0.17142857142857143</v>
      </c>
    </row>
    <row r="41" spans="1:41" ht="12.75">
      <c r="A41">
        <v>40</v>
      </c>
      <c r="B41">
        <v>1956</v>
      </c>
      <c r="X41">
        <v>8</v>
      </c>
      <c r="Y41" s="2">
        <f t="shared" si="8"/>
        <v>0.22857142857142856</v>
      </c>
      <c r="AD41">
        <v>1956</v>
      </c>
      <c r="AE41" s="2">
        <f t="shared" si="9"/>
        <v>0.22857142857142856</v>
      </c>
      <c r="AF41" s="2">
        <f t="shared" si="10"/>
        <v>12.992021423954196</v>
      </c>
      <c r="AL41">
        <v>1956</v>
      </c>
      <c r="AM41">
        <v>0.7333333333333333</v>
      </c>
      <c r="AN41">
        <f t="shared" si="3"/>
        <v>0.6399999999999999</v>
      </c>
      <c r="AO41">
        <v>0.22857142857142856</v>
      </c>
    </row>
    <row r="42" spans="1:41" ht="12.75">
      <c r="A42">
        <v>41</v>
      </c>
      <c r="B42">
        <v>1955</v>
      </c>
      <c r="X42">
        <v>10</v>
      </c>
      <c r="Y42" s="2">
        <f t="shared" si="8"/>
        <v>0.2857142857142857</v>
      </c>
      <c r="AD42">
        <v>1955</v>
      </c>
      <c r="AE42" s="2">
        <f t="shared" si="9"/>
        <v>0.2857142857142857</v>
      </c>
      <c r="AF42" s="2">
        <f t="shared" si="10"/>
        <v>13.277735709668482</v>
      </c>
      <c r="AL42">
        <v>1955</v>
      </c>
      <c r="AM42">
        <v>0.6666666666666666</v>
      </c>
      <c r="AN42">
        <f t="shared" si="3"/>
        <v>0.6471794871794871</v>
      </c>
      <c r="AO42">
        <v>0.2857142857142857</v>
      </c>
    </row>
    <row r="43" spans="1:41" ht="12.75">
      <c r="A43">
        <v>42</v>
      </c>
      <c r="B43">
        <v>1954</v>
      </c>
      <c r="X43">
        <v>8</v>
      </c>
      <c r="Y43" s="2">
        <f t="shared" si="8"/>
        <v>0.22857142857142856</v>
      </c>
      <c r="AD43">
        <v>1954</v>
      </c>
      <c r="AE43" s="2">
        <f t="shared" si="9"/>
        <v>0.22857142857142856</v>
      </c>
      <c r="AF43" s="2">
        <f t="shared" si="10"/>
        <v>13.50630713823991</v>
      </c>
      <c r="AL43">
        <v>1954</v>
      </c>
      <c r="AM43">
        <v>0.4666666666666667</v>
      </c>
      <c r="AN43">
        <f t="shared" si="3"/>
        <v>0.6810256410256411</v>
      </c>
      <c r="AO43">
        <v>0.22857142857142856</v>
      </c>
    </row>
    <row r="44" spans="1:41" ht="12.75">
      <c r="A44">
        <v>43</v>
      </c>
      <c r="B44">
        <v>1953</v>
      </c>
      <c r="U44" t="s">
        <v>7</v>
      </c>
      <c r="W44" t="s">
        <v>8</v>
      </c>
      <c r="X44">
        <v>9</v>
      </c>
      <c r="Y44" s="2">
        <f t="shared" si="8"/>
        <v>0.2571428571428571</v>
      </c>
      <c r="AD44">
        <v>1953</v>
      </c>
      <c r="AE44" s="2">
        <f t="shared" si="9"/>
        <v>0.2571428571428571</v>
      </c>
      <c r="AF44" s="2">
        <f t="shared" si="10"/>
        <v>13.763449995382768</v>
      </c>
      <c r="AL44">
        <v>1953</v>
      </c>
      <c r="AM44">
        <v>0.7692307692307694</v>
      </c>
      <c r="AN44">
        <f t="shared" si="3"/>
        <v>0.713846153846154</v>
      </c>
      <c r="AO44">
        <v>0.2571428571428571</v>
      </c>
    </row>
    <row r="45" spans="1:41" ht="12.75">
      <c r="A45">
        <v>44</v>
      </c>
      <c r="B45">
        <v>1952</v>
      </c>
      <c r="U45">
        <v>6</v>
      </c>
      <c r="V45" s="2">
        <f>U45/35</f>
        <v>0.17142857142857143</v>
      </c>
      <c r="W45" s="2">
        <f>0.8*V45</f>
        <v>0.13714285714285715</v>
      </c>
      <c r="X45">
        <v>6</v>
      </c>
      <c r="Y45" s="2">
        <f t="shared" si="8"/>
        <v>0.17142857142857143</v>
      </c>
      <c r="AD45">
        <v>1952</v>
      </c>
      <c r="AE45" s="2">
        <f aca="true" t="shared" si="11" ref="AE45:AE62">W45</f>
        <v>0.13714285714285715</v>
      </c>
      <c r="AF45" s="2">
        <f t="shared" si="10"/>
        <v>13.900592852525625</v>
      </c>
      <c r="AL45">
        <v>1952</v>
      </c>
      <c r="AM45">
        <v>0.7692307692307694</v>
      </c>
      <c r="AN45">
        <f t="shared" si="3"/>
        <v>0.6830769230769231</v>
      </c>
      <c r="AO45">
        <v>0.13714285714285715</v>
      </c>
    </row>
    <row r="46" spans="1:41" ht="12.75">
      <c r="A46">
        <v>45</v>
      </c>
      <c r="B46">
        <v>1951</v>
      </c>
      <c r="U46">
        <v>9</v>
      </c>
      <c r="V46" s="2">
        <f aca="true" t="shared" si="12" ref="V46:V61">U46/35</f>
        <v>0.2571428571428571</v>
      </c>
      <c r="W46" s="2">
        <f aca="true" t="shared" si="13" ref="W46:W61">0.8*V46</f>
        <v>0.2057142857142857</v>
      </c>
      <c r="AD46">
        <v>1951</v>
      </c>
      <c r="AE46" s="2">
        <f t="shared" si="11"/>
        <v>0.2057142857142857</v>
      </c>
      <c r="AF46" s="2">
        <f t="shared" si="10"/>
        <v>14.106307138239911</v>
      </c>
      <c r="AL46">
        <v>1951</v>
      </c>
      <c r="AM46">
        <v>0.8974358974358976</v>
      </c>
      <c r="AN46">
        <f t="shared" si="3"/>
        <v>0.6923076923076923</v>
      </c>
      <c r="AO46">
        <v>0.2057142857142857</v>
      </c>
    </row>
    <row r="47" spans="1:41" ht="12.75">
      <c r="A47">
        <v>46</v>
      </c>
      <c r="B47">
        <v>1950</v>
      </c>
      <c r="U47">
        <v>12</v>
      </c>
      <c r="V47" s="2">
        <f t="shared" si="12"/>
        <v>0.34285714285714286</v>
      </c>
      <c r="W47" s="2">
        <f t="shared" si="13"/>
        <v>0.2742857142857143</v>
      </c>
      <c r="AD47">
        <v>1950</v>
      </c>
      <c r="AE47" s="2">
        <f t="shared" si="11"/>
        <v>0.2742857142857143</v>
      </c>
      <c r="AF47" s="2">
        <f t="shared" si="10"/>
        <v>14.380592852525625</v>
      </c>
      <c r="AL47">
        <v>1950</v>
      </c>
      <c r="AM47">
        <v>0.5128205128205129</v>
      </c>
      <c r="AN47">
        <f t="shared" si="3"/>
        <v>0.6933911159263273</v>
      </c>
      <c r="AO47">
        <v>0.2742857142857143</v>
      </c>
    </row>
    <row r="48" spans="1:41" ht="12.75">
      <c r="A48">
        <v>47</v>
      </c>
      <c r="B48">
        <v>1949</v>
      </c>
      <c r="U48">
        <v>11</v>
      </c>
      <c r="V48" s="2">
        <f t="shared" si="12"/>
        <v>0.3142857142857143</v>
      </c>
      <c r="W48" s="2">
        <f t="shared" si="13"/>
        <v>0.25142857142857145</v>
      </c>
      <c r="AD48">
        <v>1949</v>
      </c>
      <c r="AE48" s="2">
        <f t="shared" si="11"/>
        <v>0.25142857142857145</v>
      </c>
      <c r="AF48" s="2">
        <f t="shared" si="10"/>
        <v>14.632021423954196</v>
      </c>
      <c r="AL48">
        <v>1949</v>
      </c>
      <c r="AM48">
        <v>0.5128205128205129</v>
      </c>
      <c r="AN48">
        <f t="shared" si="3"/>
        <v>0.6522210184182017</v>
      </c>
      <c r="AO48">
        <v>0.25142857142857145</v>
      </c>
    </row>
    <row r="49" spans="1:41" ht="12.75">
      <c r="A49">
        <v>48</v>
      </c>
      <c r="B49">
        <v>1948</v>
      </c>
      <c r="U49">
        <v>12</v>
      </c>
      <c r="V49" s="2">
        <f t="shared" si="12"/>
        <v>0.34285714285714286</v>
      </c>
      <c r="W49" s="2">
        <f t="shared" si="13"/>
        <v>0.2742857142857143</v>
      </c>
      <c r="AD49">
        <v>1948</v>
      </c>
      <c r="AE49" s="2">
        <f t="shared" si="11"/>
        <v>0.2742857142857143</v>
      </c>
      <c r="AF49" s="2">
        <f t="shared" si="10"/>
        <v>14.90630713823991</v>
      </c>
      <c r="AL49">
        <v>1948</v>
      </c>
      <c r="AM49">
        <v>0.7746478873239437</v>
      </c>
      <c r="AN49">
        <f t="shared" si="3"/>
        <v>0.5854098952690503</v>
      </c>
      <c r="AO49">
        <v>0.2742857142857143</v>
      </c>
    </row>
    <row r="50" spans="1:41" ht="12.75">
      <c r="A50">
        <v>49</v>
      </c>
      <c r="B50">
        <v>1947</v>
      </c>
      <c r="U50">
        <v>10</v>
      </c>
      <c r="V50" s="2">
        <f t="shared" si="12"/>
        <v>0.2857142857142857</v>
      </c>
      <c r="W50" s="2">
        <f t="shared" si="13"/>
        <v>0.22857142857142856</v>
      </c>
      <c r="AD50">
        <v>1947</v>
      </c>
      <c r="AE50" s="2">
        <f t="shared" si="11"/>
        <v>0.22857142857142856</v>
      </c>
      <c r="AF50" s="2">
        <f t="shared" si="10"/>
        <v>15.134878566811338</v>
      </c>
      <c r="AL50">
        <v>1947</v>
      </c>
      <c r="AM50">
        <v>0.5633802816901409</v>
      </c>
      <c r="AN50">
        <f t="shared" si="3"/>
        <v>0.6236908631274829</v>
      </c>
      <c r="AO50">
        <v>0.22857142857142856</v>
      </c>
    </row>
    <row r="51" spans="1:41" ht="12.75">
      <c r="A51">
        <v>50</v>
      </c>
      <c r="B51">
        <v>1946</v>
      </c>
      <c r="U51">
        <v>8</v>
      </c>
      <c r="V51" s="2">
        <f t="shared" si="12"/>
        <v>0.22857142857142856</v>
      </c>
      <c r="W51" s="2">
        <f t="shared" si="13"/>
        <v>0.18285714285714286</v>
      </c>
      <c r="AD51">
        <v>1946</v>
      </c>
      <c r="AE51" s="2">
        <f t="shared" si="11"/>
        <v>0.18285714285714286</v>
      </c>
      <c r="AF51" s="2">
        <f t="shared" si="10"/>
        <v>15.317735709668481</v>
      </c>
      <c r="AL51">
        <v>1946</v>
      </c>
      <c r="AM51">
        <v>0.5633802816901409</v>
      </c>
      <c r="AN51">
        <f t="shared" si="3"/>
        <v>0.6056338028169014</v>
      </c>
      <c r="AO51">
        <v>0.18285714285714286</v>
      </c>
    </row>
    <row r="52" spans="1:41" ht="12.75">
      <c r="A52">
        <v>51</v>
      </c>
      <c r="B52">
        <v>1945</v>
      </c>
      <c r="U52">
        <v>11</v>
      </c>
      <c r="V52" s="2">
        <f t="shared" si="12"/>
        <v>0.3142857142857143</v>
      </c>
      <c r="W52" s="2">
        <f t="shared" si="13"/>
        <v>0.25142857142857145</v>
      </c>
      <c r="AD52">
        <v>1945</v>
      </c>
      <c r="AE52" s="2">
        <f t="shared" si="11"/>
        <v>0.25142857142857145</v>
      </c>
      <c r="AF52" s="2">
        <f t="shared" si="10"/>
        <v>15.569164281097052</v>
      </c>
      <c r="AL52">
        <v>1945</v>
      </c>
      <c r="AM52">
        <v>0.7042253521126761</v>
      </c>
      <c r="AN52">
        <f t="shared" si="3"/>
        <v>0.5633802816901409</v>
      </c>
      <c r="AO52">
        <v>0.25142857142857145</v>
      </c>
    </row>
    <row r="53" spans="1:41" ht="12.75">
      <c r="A53">
        <v>52</v>
      </c>
      <c r="B53">
        <v>1944</v>
      </c>
      <c r="U53">
        <v>9</v>
      </c>
      <c r="V53" s="2">
        <f t="shared" si="12"/>
        <v>0.2571428571428571</v>
      </c>
      <c r="W53" s="2">
        <f t="shared" si="13"/>
        <v>0.2057142857142857</v>
      </c>
      <c r="AD53">
        <v>1944</v>
      </c>
      <c r="AE53" s="2">
        <f t="shared" si="11"/>
        <v>0.2057142857142857</v>
      </c>
      <c r="AF53" s="2">
        <f aca="true" t="shared" si="14" ref="AF53:AF68">AF52+AE53</f>
        <v>15.774878566811338</v>
      </c>
      <c r="AL53">
        <v>1944</v>
      </c>
      <c r="AM53">
        <v>0.4225352112676056</v>
      </c>
      <c r="AN53">
        <f t="shared" si="3"/>
        <v>0.5915492957746479</v>
      </c>
      <c r="AO53">
        <v>0.2057142857142857</v>
      </c>
    </row>
    <row r="54" spans="1:41" ht="12.75">
      <c r="A54">
        <v>53</v>
      </c>
      <c r="B54">
        <v>1943</v>
      </c>
      <c r="U54">
        <v>9</v>
      </c>
      <c r="V54" s="2">
        <f t="shared" si="12"/>
        <v>0.2571428571428571</v>
      </c>
      <c r="W54" s="2">
        <f t="shared" si="13"/>
        <v>0.2057142857142857</v>
      </c>
      <c r="AD54">
        <v>1943</v>
      </c>
      <c r="AE54" s="2">
        <f t="shared" si="11"/>
        <v>0.2057142857142857</v>
      </c>
      <c r="AF54" s="2">
        <f t="shared" si="14"/>
        <v>15.980592852525625</v>
      </c>
      <c r="AL54">
        <v>1943</v>
      </c>
      <c r="AM54">
        <v>0.5633802816901409</v>
      </c>
      <c r="AN54">
        <f t="shared" si="3"/>
        <v>0.6197183098591549</v>
      </c>
      <c r="AO54">
        <v>0.2057142857142857</v>
      </c>
    </row>
    <row r="55" spans="1:41" ht="12.75">
      <c r="A55">
        <v>54</v>
      </c>
      <c r="B55">
        <v>1942</v>
      </c>
      <c r="U55">
        <v>9</v>
      </c>
      <c r="V55" s="2">
        <f t="shared" si="12"/>
        <v>0.2571428571428571</v>
      </c>
      <c r="W55" s="2">
        <f t="shared" si="13"/>
        <v>0.2057142857142857</v>
      </c>
      <c r="AD55">
        <v>1942</v>
      </c>
      <c r="AE55" s="2">
        <f t="shared" si="11"/>
        <v>0.2057142857142857</v>
      </c>
      <c r="AF55" s="2">
        <f t="shared" si="14"/>
        <v>16.18630713823991</v>
      </c>
      <c r="AL55">
        <v>1942</v>
      </c>
      <c r="AM55">
        <v>0.7042253521126761</v>
      </c>
      <c r="AN55">
        <f t="shared" si="3"/>
        <v>0.6197183098591549</v>
      </c>
      <c r="AO55">
        <v>0.2057142857142857</v>
      </c>
    </row>
    <row r="56" spans="1:41" ht="12.75">
      <c r="A56">
        <v>55</v>
      </c>
      <c r="B56">
        <v>1941</v>
      </c>
      <c r="U56">
        <v>11.5</v>
      </c>
      <c r="V56" s="2">
        <f t="shared" si="12"/>
        <v>0.32857142857142857</v>
      </c>
      <c r="W56" s="2">
        <f t="shared" si="13"/>
        <v>0.26285714285714284</v>
      </c>
      <c r="AD56">
        <v>1941</v>
      </c>
      <c r="AE56" s="2">
        <f t="shared" si="11"/>
        <v>0.26285714285714284</v>
      </c>
      <c r="AF56" s="2">
        <f t="shared" si="14"/>
        <v>16.449164281097055</v>
      </c>
      <c r="AL56">
        <v>1941</v>
      </c>
      <c r="AM56">
        <v>0.7042253521126761</v>
      </c>
      <c r="AN56">
        <f t="shared" si="3"/>
        <v>0.6197183098591549</v>
      </c>
      <c r="AO56">
        <v>0.26285714285714284</v>
      </c>
    </row>
    <row r="57" spans="1:41" ht="12.75">
      <c r="A57">
        <v>56</v>
      </c>
      <c r="B57">
        <v>1940</v>
      </c>
      <c r="U57">
        <v>10</v>
      </c>
      <c r="V57" s="2">
        <f t="shared" si="12"/>
        <v>0.2857142857142857</v>
      </c>
      <c r="W57" s="2">
        <f t="shared" si="13"/>
        <v>0.22857142857142856</v>
      </c>
      <c r="AD57">
        <v>1940</v>
      </c>
      <c r="AE57" s="2">
        <f t="shared" si="11"/>
        <v>0.22857142857142856</v>
      </c>
      <c r="AF57" s="2">
        <f t="shared" si="14"/>
        <v>16.677735709668482</v>
      </c>
      <c r="AL57">
        <v>1940</v>
      </c>
      <c r="AM57">
        <v>0.7042253521126761</v>
      </c>
      <c r="AN57">
        <f t="shared" si="3"/>
        <v>0.5915492957746479</v>
      </c>
      <c r="AO57">
        <v>0.22857142857142856</v>
      </c>
    </row>
    <row r="58" spans="1:41" ht="12.75">
      <c r="A58">
        <v>57</v>
      </c>
      <c r="B58">
        <v>1939</v>
      </c>
      <c r="U58">
        <v>12</v>
      </c>
      <c r="V58" s="2">
        <f t="shared" si="12"/>
        <v>0.34285714285714286</v>
      </c>
      <c r="W58" s="2">
        <f t="shared" si="13"/>
        <v>0.2742857142857143</v>
      </c>
      <c r="AD58">
        <v>1939</v>
      </c>
      <c r="AE58" s="2">
        <f t="shared" si="11"/>
        <v>0.2742857142857143</v>
      </c>
      <c r="AF58" s="2">
        <f t="shared" si="14"/>
        <v>16.952021423954196</v>
      </c>
      <c r="AL58">
        <v>1939</v>
      </c>
      <c r="AM58">
        <v>0.4225352112676056</v>
      </c>
      <c r="AN58">
        <f t="shared" si="3"/>
        <v>0.5352112676056338</v>
      </c>
      <c r="AO58">
        <v>0.2742857142857143</v>
      </c>
    </row>
    <row r="59" spans="1:41" ht="12.75">
      <c r="A59">
        <v>58</v>
      </c>
      <c r="B59">
        <v>1938</v>
      </c>
      <c r="U59">
        <v>13.5</v>
      </c>
      <c r="V59" s="2">
        <f t="shared" si="12"/>
        <v>0.38571428571428573</v>
      </c>
      <c r="W59" s="2">
        <f t="shared" si="13"/>
        <v>0.3085714285714286</v>
      </c>
      <c r="AD59">
        <v>1938</v>
      </c>
      <c r="AE59" s="2">
        <f t="shared" si="11"/>
        <v>0.3085714285714286</v>
      </c>
      <c r="AF59" s="2">
        <f t="shared" si="14"/>
        <v>17.260592852525626</v>
      </c>
      <c r="AL59">
        <v>1938</v>
      </c>
      <c r="AM59">
        <v>0.4225352112676056</v>
      </c>
      <c r="AN59">
        <f t="shared" si="3"/>
        <v>0.5070422535211268</v>
      </c>
      <c r="AO59">
        <v>0.3085714285714286</v>
      </c>
    </row>
    <row r="60" spans="1:41" ht="12.75">
      <c r="A60">
        <v>59</v>
      </c>
      <c r="B60">
        <v>1937</v>
      </c>
      <c r="U60">
        <v>10</v>
      </c>
      <c r="V60" s="2">
        <f t="shared" si="12"/>
        <v>0.2857142857142857</v>
      </c>
      <c r="W60" s="2">
        <f t="shared" si="13"/>
        <v>0.22857142857142856</v>
      </c>
      <c r="AD60">
        <v>1937</v>
      </c>
      <c r="AE60" s="2">
        <f t="shared" si="11"/>
        <v>0.22857142857142856</v>
      </c>
      <c r="AF60" s="2">
        <f t="shared" si="14"/>
        <v>17.489164281097054</v>
      </c>
      <c r="AL60">
        <v>1937</v>
      </c>
      <c r="AM60">
        <v>0.4225352112676056</v>
      </c>
      <c r="AN60">
        <f t="shared" si="3"/>
        <v>0.4788732394366198</v>
      </c>
      <c r="AO60">
        <v>0.22857142857142856</v>
      </c>
    </row>
    <row r="61" spans="1:41" ht="12.75">
      <c r="A61">
        <v>60</v>
      </c>
      <c r="B61">
        <v>1936</v>
      </c>
      <c r="S61" t="s">
        <v>9</v>
      </c>
      <c r="U61">
        <v>13</v>
      </c>
      <c r="V61" s="2">
        <f t="shared" si="12"/>
        <v>0.37142857142857144</v>
      </c>
      <c r="W61" s="2">
        <f t="shared" si="13"/>
        <v>0.29714285714285715</v>
      </c>
      <c r="AD61">
        <v>1936</v>
      </c>
      <c r="AE61" s="2">
        <f t="shared" si="11"/>
        <v>0.29714285714285715</v>
      </c>
      <c r="AF61" s="2">
        <f t="shared" si="14"/>
        <v>17.786307138239913</v>
      </c>
      <c r="AL61">
        <v>1936</v>
      </c>
      <c r="AM61">
        <v>0.5633802816901409</v>
      </c>
      <c r="AN61">
        <f t="shared" si="3"/>
        <v>0.5352112676056338</v>
      </c>
      <c r="AO61">
        <v>0.29714285714285715</v>
      </c>
    </row>
    <row r="62" spans="1:41" ht="12.75">
      <c r="A62">
        <v>61</v>
      </c>
      <c r="B62">
        <v>1935</v>
      </c>
      <c r="S62">
        <v>7.5</v>
      </c>
      <c r="T62" s="2">
        <f>S62/35</f>
        <v>0.21428571428571427</v>
      </c>
      <c r="U62">
        <v>10</v>
      </c>
      <c r="V62" s="2">
        <f>U62/35</f>
        <v>0.2857142857142857</v>
      </c>
      <c r="W62" s="2">
        <f>0.8*V62</f>
        <v>0.22857142857142856</v>
      </c>
      <c r="AD62">
        <v>1935</v>
      </c>
      <c r="AE62" s="2">
        <f t="shared" si="11"/>
        <v>0.22857142857142856</v>
      </c>
      <c r="AF62" s="2">
        <f t="shared" si="14"/>
        <v>18.01487856681134</v>
      </c>
      <c r="AL62">
        <v>1935</v>
      </c>
      <c r="AM62">
        <v>0.5633802816901409</v>
      </c>
      <c r="AN62">
        <f t="shared" si="3"/>
        <v>0.5915492957746479</v>
      </c>
      <c r="AO62">
        <v>0.22857142857142856</v>
      </c>
    </row>
    <row r="63" spans="1:41" ht="12.75">
      <c r="A63">
        <v>62</v>
      </c>
      <c r="B63">
        <v>1934</v>
      </c>
      <c r="S63">
        <v>8</v>
      </c>
      <c r="T63" s="2">
        <f aca="true" t="shared" si="15" ref="T63:T78">S63/35</f>
        <v>0.22857142857142856</v>
      </c>
      <c r="AD63">
        <v>1934</v>
      </c>
      <c r="AE63" s="2">
        <f aca="true" t="shared" si="16" ref="AE63:AE78">T62</f>
        <v>0.21428571428571427</v>
      </c>
      <c r="AF63" s="2">
        <f t="shared" si="14"/>
        <v>18.229164281097056</v>
      </c>
      <c r="AL63">
        <v>1934</v>
      </c>
      <c r="AM63">
        <v>0.7042253521126761</v>
      </c>
      <c r="AN63">
        <f t="shared" si="3"/>
        <v>0.5915492957746479</v>
      </c>
      <c r="AO63">
        <v>0.21428571428571427</v>
      </c>
    </row>
    <row r="64" spans="1:41" ht="12.75">
      <c r="A64">
        <v>63</v>
      </c>
      <c r="B64">
        <v>1933</v>
      </c>
      <c r="S64">
        <v>7</v>
      </c>
      <c r="T64" s="2">
        <f t="shared" si="15"/>
        <v>0.2</v>
      </c>
      <c r="AD64">
        <v>1933</v>
      </c>
      <c r="AE64" s="2">
        <f t="shared" si="16"/>
        <v>0.22857142857142856</v>
      </c>
      <c r="AF64" s="2">
        <f t="shared" si="14"/>
        <v>18.457735709668484</v>
      </c>
      <c r="AL64">
        <v>1933</v>
      </c>
      <c r="AM64">
        <v>0.7042253521126761</v>
      </c>
      <c r="AN64">
        <f t="shared" si="3"/>
        <v>0.5633802816901408</v>
      </c>
      <c r="AO64">
        <v>0.22857142857142856</v>
      </c>
    </row>
    <row r="65" spans="1:41" ht="12.75">
      <c r="A65">
        <v>64</v>
      </c>
      <c r="B65">
        <v>1932</v>
      </c>
      <c r="S65">
        <v>8</v>
      </c>
      <c r="T65" s="2">
        <f t="shared" si="15"/>
        <v>0.22857142857142856</v>
      </c>
      <c r="AD65">
        <v>1932</v>
      </c>
      <c r="AE65" s="2">
        <f t="shared" si="16"/>
        <v>0.2</v>
      </c>
      <c r="AF65" s="2">
        <f t="shared" si="14"/>
        <v>18.657735709668483</v>
      </c>
      <c r="AL65">
        <v>1932</v>
      </c>
      <c r="AM65">
        <v>0.4225352112676056</v>
      </c>
      <c r="AN65">
        <f t="shared" si="3"/>
        <v>0.5404478150957025</v>
      </c>
      <c r="AO65">
        <v>0.2</v>
      </c>
    </row>
    <row r="66" spans="1:41" ht="12.75">
      <c r="A66">
        <v>65</v>
      </c>
      <c r="B66">
        <v>1931</v>
      </c>
      <c r="S66">
        <v>8.5</v>
      </c>
      <c r="T66" s="2">
        <f t="shared" si="15"/>
        <v>0.24285714285714285</v>
      </c>
      <c r="AD66">
        <v>1931</v>
      </c>
      <c r="AE66" s="2">
        <f t="shared" si="16"/>
        <v>0.22857142857142856</v>
      </c>
      <c r="AF66" s="2">
        <f t="shared" si="14"/>
        <v>18.88630713823991</v>
      </c>
      <c r="AL66">
        <v>1931</v>
      </c>
      <c r="AM66">
        <v>0.4225352112676056</v>
      </c>
      <c r="AN66">
        <f t="shared" si="3"/>
        <v>0.4637053087757314</v>
      </c>
      <c r="AO66">
        <v>0.22857142857142856</v>
      </c>
    </row>
    <row r="67" spans="1:41" ht="12.75">
      <c r="A67">
        <v>66</v>
      </c>
      <c r="B67">
        <v>1930</v>
      </c>
      <c r="S67">
        <v>9</v>
      </c>
      <c r="T67" s="2">
        <f t="shared" si="15"/>
        <v>0.2571428571428571</v>
      </c>
      <c r="AD67">
        <v>1930</v>
      </c>
      <c r="AE67" s="2">
        <f t="shared" si="16"/>
        <v>0.24285714285714285</v>
      </c>
      <c r="AF67" s="2">
        <f t="shared" si="14"/>
        <v>19.129164281097054</v>
      </c>
      <c r="AL67">
        <v>1930</v>
      </c>
      <c r="AM67">
        <v>0.4487179487179488</v>
      </c>
      <c r="AN67">
        <f t="shared" si="3"/>
        <v>0.37414228963524737</v>
      </c>
      <c r="AO67">
        <v>0.24285714285714285</v>
      </c>
    </row>
    <row r="68" spans="1:41" ht="12.75">
      <c r="A68">
        <v>67</v>
      </c>
      <c r="B68">
        <v>1929</v>
      </c>
      <c r="S68">
        <v>7</v>
      </c>
      <c r="T68" s="2">
        <f t="shared" si="15"/>
        <v>0.2</v>
      </c>
      <c r="AD68">
        <v>1929</v>
      </c>
      <c r="AE68" s="2">
        <f t="shared" si="16"/>
        <v>0.2571428571428571</v>
      </c>
      <c r="AF68" s="2">
        <f t="shared" si="14"/>
        <v>19.38630713823991</v>
      </c>
      <c r="AL68">
        <v>1929</v>
      </c>
      <c r="AM68">
        <v>0.32051282051282054</v>
      </c>
      <c r="AN68">
        <f t="shared" si="3"/>
        <v>0.379378837125316</v>
      </c>
      <c r="AO68">
        <v>0.2571428571428571</v>
      </c>
    </row>
    <row r="69" spans="1:41" ht="12.75">
      <c r="A69">
        <v>68</v>
      </c>
      <c r="B69">
        <v>1928</v>
      </c>
      <c r="S69">
        <v>8</v>
      </c>
      <c r="T69" s="2">
        <f t="shared" si="15"/>
        <v>0.22857142857142856</v>
      </c>
      <c r="AD69">
        <v>1928</v>
      </c>
      <c r="AE69" s="2">
        <f t="shared" si="16"/>
        <v>0.2</v>
      </c>
      <c r="AF69" s="2">
        <f aca="true" t="shared" si="17" ref="AF69:AF84">AF68+AE69</f>
        <v>19.58630713823991</v>
      </c>
      <c r="AL69">
        <v>1928</v>
      </c>
      <c r="AM69">
        <v>0.25641025641025644</v>
      </c>
      <c r="AN69">
        <f aca="true" t="shared" si="18" ref="AN69:AN132">AVERAGE(AM67:AM71)</f>
        <v>0.34615384615384615</v>
      </c>
      <c r="AO69">
        <v>0.2</v>
      </c>
    </row>
    <row r="70" spans="1:41" ht="12.75">
      <c r="A70">
        <v>69</v>
      </c>
      <c r="B70">
        <v>1927</v>
      </c>
      <c r="S70">
        <v>9.5</v>
      </c>
      <c r="T70" s="2">
        <f t="shared" si="15"/>
        <v>0.2714285714285714</v>
      </c>
      <c r="AD70">
        <v>1927</v>
      </c>
      <c r="AE70" s="2">
        <f t="shared" si="16"/>
        <v>0.22857142857142856</v>
      </c>
      <c r="AF70" s="2">
        <f t="shared" si="17"/>
        <v>19.814878566811338</v>
      </c>
      <c r="AL70">
        <v>1927</v>
      </c>
      <c r="AM70">
        <v>0.4487179487179488</v>
      </c>
      <c r="AN70">
        <f t="shared" si="18"/>
        <v>0.3076923076923077</v>
      </c>
      <c r="AO70">
        <v>0.22857142857142856</v>
      </c>
    </row>
    <row r="71" spans="1:41" ht="12.75">
      <c r="A71">
        <v>70</v>
      </c>
      <c r="B71">
        <v>1926</v>
      </c>
      <c r="S71">
        <v>8.5</v>
      </c>
      <c r="T71" s="2">
        <f t="shared" si="15"/>
        <v>0.24285714285714285</v>
      </c>
      <c r="AD71">
        <v>1926</v>
      </c>
      <c r="AE71" s="2">
        <f t="shared" si="16"/>
        <v>0.2714285714285714</v>
      </c>
      <c r="AF71" s="2">
        <f t="shared" si="17"/>
        <v>20.08630713823991</v>
      </c>
      <c r="AL71">
        <v>1926</v>
      </c>
      <c r="AM71">
        <v>0.25641025641025644</v>
      </c>
      <c r="AN71">
        <f t="shared" si="18"/>
        <v>0.32051282051282054</v>
      </c>
      <c r="AO71">
        <v>0.2714285714285714</v>
      </c>
    </row>
    <row r="72" spans="1:41" ht="12.75">
      <c r="A72">
        <v>71</v>
      </c>
      <c r="B72">
        <v>1925</v>
      </c>
      <c r="S72">
        <v>6</v>
      </c>
      <c r="T72" s="2">
        <f t="shared" si="15"/>
        <v>0.17142857142857143</v>
      </c>
      <c r="AD72">
        <v>1925</v>
      </c>
      <c r="AE72" s="2">
        <f t="shared" si="16"/>
        <v>0.24285714285714285</v>
      </c>
      <c r="AF72" s="2">
        <f t="shared" si="17"/>
        <v>20.329164281097054</v>
      </c>
      <c r="AL72">
        <v>1925</v>
      </c>
      <c r="AM72">
        <v>0.25641025641025644</v>
      </c>
      <c r="AN72">
        <f t="shared" si="18"/>
        <v>0.32051282051282054</v>
      </c>
      <c r="AO72">
        <v>0.24285714285714285</v>
      </c>
    </row>
    <row r="73" spans="1:41" ht="12.75">
      <c r="A73">
        <v>72</v>
      </c>
      <c r="B73">
        <v>1924</v>
      </c>
      <c r="S73">
        <v>7</v>
      </c>
      <c r="T73" s="2">
        <f t="shared" si="15"/>
        <v>0.2</v>
      </c>
      <c r="AD73">
        <v>1924</v>
      </c>
      <c r="AE73" s="2">
        <f t="shared" si="16"/>
        <v>0.17142857142857143</v>
      </c>
      <c r="AF73" s="2">
        <f t="shared" si="17"/>
        <v>20.500592852525624</v>
      </c>
      <c r="AL73">
        <v>1924</v>
      </c>
      <c r="AM73">
        <v>0.3846153846153847</v>
      </c>
      <c r="AN73">
        <f t="shared" si="18"/>
        <v>0.30769230769230776</v>
      </c>
      <c r="AO73">
        <v>0.17142857142857143</v>
      </c>
    </row>
    <row r="74" spans="1:41" ht="12.75">
      <c r="A74">
        <v>73</v>
      </c>
      <c r="B74">
        <v>1923</v>
      </c>
      <c r="S74">
        <v>8</v>
      </c>
      <c r="T74" s="2">
        <f t="shared" si="15"/>
        <v>0.22857142857142856</v>
      </c>
      <c r="AD74">
        <v>1923</v>
      </c>
      <c r="AE74" s="2">
        <f t="shared" si="16"/>
        <v>0.2</v>
      </c>
      <c r="AF74" s="2">
        <f t="shared" si="17"/>
        <v>20.700592852525624</v>
      </c>
      <c r="AL74">
        <v>1923</v>
      </c>
      <c r="AM74">
        <v>0.25641025641025644</v>
      </c>
      <c r="AN74">
        <f t="shared" si="18"/>
        <v>0.30769230769230776</v>
      </c>
      <c r="AO74">
        <v>0.2</v>
      </c>
    </row>
    <row r="75" spans="1:41" ht="25.5">
      <c r="A75">
        <v>74</v>
      </c>
      <c r="B75">
        <v>1922</v>
      </c>
      <c r="Q75" s="1" t="s">
        <v>10</v>
      </c>
      <c r="R75" s="1"/>
      <c r="S75">
        <v>7</v>
      </c>
      <c r="T75" s="2">
        <f t="shared" si="15"/>
        <v>0.2</v>
      </c>
      <c r="AD75">
        <v>1922</v>
      </c>
      <c r="AE75" s="2">
        <f t="shared" si="16"/>
        <v>0.22857142857142856</v>
      </c>
      <c r="AF75" s="2">
        <f t="shared" si="17"/>
        <v>20.92916428109705</v>
      </c>
      <c r="AL75">
        <v>1922</v>
      </c>
      <c r="AM75">
        <v>0.3846153846153847</v>
      </c>
      <c r="AN75">
        <f t="shared" si="18"/>
        <v>0.30769230769230776</v>
      </c>
      <c r="AO75">
        <v>0.22857142857142856</v>
      </c>
    </row>
    <row r="76" spans="1:41" ht="12.75">
      <c r="A76">
        <v>75</v>
      </c>
      <c r="B76">
        <v>1921</v>
      </c>
      <c r="Q76">
        <v>6</v>
      </c>
      <c r="R76" s="2">
        <f>Q76/35</f>
        <v>0.17142857142857143</v>
      </c>
      <c r="S76">
        <v>6.5</v>
      </c>
      <c r="T76" s="2">
        <f t="shared" si="15"/>
        <v>0.18571428571428572</v>
      </c>
      <c r="AD76">
        <v>1921</v>
      </c>
      <c r="AE76" s="2">
        <f t="shared" si="16"/>
        <v>0.2</v>
      </c>
      <c r="AF76" s="2">
        <f t="shared" si="17"/>
        <v>21.12916428109705</v>
      </c>
      <c r="AL76">
        <v>1921</v>
      </c>
      <c r="AM76">
        <v>0.25641025641025644</v>
      </c>
      <c r="AN76">
        <f t="shared" si="18"/>
        <v>0.35897435897435903</v>
      </c>
      <c r="AO76">
        <v>0.2</v>
      </c>
    </row>
    <row r="77" spans="1:41" ht="12.75">
      <c r="A77">
        <v>76</v>
      </c>
      <c r="B77">
        <v>1920</v>
      </c>
      <c r="Q77">
        <v>5</v>
      </c>
      <c r="R77" s="2">
        <f>Q77/35</f>
        <v>0.14285714285714285</v>
      </c>
      <c r="S77">
        <v>5</v>
      </c>
      <c r="T77" s="2">
        <f t="shared" si="15"/>
        <v>0.14285714285714285</v>
      </c>
      <c r="AD77">
        <v>1920</v>
      </c>
      <c r="AE77" s="2">
        <f t="shared" si="16"/>
        <v>0.18571428571428572</v>
      </c>
      <c r="AF77" s="2">
        <f t="shared" si="17"/>
        <v>21.314878566811338</v>
      </c>
      <c r="AL77">
        <v>1920</v>
      </c>
      <c r="AM77">
        <v>0.25641025641025644</v>
      </c>
      <c r="AN77">
        <f t="shared" si="18"/>
        <v>0.3846153846153847</v>
      </c>
      <c r="AO77">
        <v>0.18571428571428572</v>
      </c>
    </row>
    <row r="78" spans="1:41" ht="12.75">
      <c r="A78">
        <v>77</v>
      </c>
      <c r="B78">
        <v>1919</v>
      </c>
      <c r="O78" s="1" t="s">
        <v>11</v>
      </c>
      <c r="P78" s="1"/>
      <c r="Q78">
        <v>5</v>
      </c>
      <c r="R78" s="2">
        <f>Q78/35</f>
        <v>0.14285714285714285</v>
      </c>
      <c r="S78">
        <v>6</v>
      </c>
      <c r="T78" s="2">
        <f t="shared" si="15"/>
        <v>0.17142857142857143</v>
      </c>
      <c r="AD78">
        <v>1919</v>
      </c>
      <c r="AE78" s="2">
        <f t="shared" si="16"/>
        <v>0.14285714285714285</v>
      </c>
      <c r="AF78" s="2">
        <f t="shared" si="17"/>
        <v>21.45773570966848</v>
      </c>
      <c r="AL78">
        <v>1919</v>
      </c>
      <c r="AM78">
        <v>0.6410256410256411</v>
      </c>
      <c r="AN78">
        <f t="shared" si="18"/>
        <v>0.3846153846153847</v>
      </c>
      <c r="AO78">
        <v>0.14285714285714285</v>
      </c>
    </row>
    <row r="79" spans="1:41" ht="12.75">
      <c r="A79">
        <v>78</v>
      </c>
      <c r="B79">
        <v>1918</v>
      </c>
      <c r="O79">
        <v>5</v>
      </c>
      <c r="P79" s="2">
        <f>O79/35</f>
        <v>0.14285714285714285</v>
      </c>
      <c r="AD79">
        <v>1918</v>
      </c>
      <c r="AE79" s="2">
        <f aca="true" t="shared" si="19" ref="AE79:AE94">P79</f>
        <v>0.14285714285714285</v>
      </c>
      <c r="AF79" s="2">
        <f t="shared" si="17"/>
        <v>21.600592852525622</v>
      </c>
      <c r="AL79">
        <v>1918</v>
      </c>
      <c r="AM79">
        <v>0.3846153846153847</v>
      </c>
      <c r="AN79">
        <f t="shared" si="18"/>
        <v>0.3846153846153847</v>
      </c>
      <c r="AO79">
        <v>0.14285714285714285</v>
      </c>
    </row>
    <row r="80" spans="1:41" ht="12.75">
      <c r="A80" t="s">
        <v>12</v>
      </c>
      <c r="B80">
        <v>1917</v>
      </c>
      <c r="O80">
        <v>3.5</v>
      </c>
      <c r="P80" s="2">
        <f aca="true" t="shared" si="20" ref="P80:P94">O80/35</f>
        <v>0.1</v>
      </c>
      <c r="AD80">
        <v>1917</v>
      </c>
      <c r="AE80" s="2">
        <f t="shared" si="19"/>
        <v>0.1</v>
      </c>
      <c r="AF80" s="2">
        <f t="shared" si="17"/>
        <v>21.700592852525624</v>
      </c>
      <c r="AL80">
        <v>1917</v>
      </c>
      <c r="AM80">
        <v>0.3846153846153847</v>
      </c>
      <c r="AN80">
        <f t="shared" si="18"/>
        <v>0.3846153846153847</v>
      </c>
      <c r="AO80">
        <v>0.1</v>
      </c>
    </row>
    <row r="81" spans="1:41" ht="12.75">
      <c r="A81" t="s">
        <v>13</v>
      </c>
      <c r="B81">
        <v>1916</v>
      </c>
      <c r="O81">
        <v>2.5</v>
      </c>
      <c r="P81" s="2">
        <f t="shared" si="20"/>
        <v>0.07142857142857142</v>
      </c>
      <c r="AD81">
        <v>1916</v>
      </c>
      <c r="AE81" s="2">
        <f t="shared" si="19"/>
        <v>0.07142857142857142</v>
      </c>
      <c r="AF81" s="2">
        <f t="shared" si="17"/>
        <v>21.772021423954197</v>
      </c>
      <c r="AL81">
        <v>1916</v>
      </c>
      <c r="AM81">
        <v>0.25641025641025644</v>
      </c>
      <c r="AN81">
        <f t="shared" si="18"/>
        <v>0.3076923076923077</v>
      </c>
      <c r="AO81">
        <v>0.07142857142857142</v>
      </c>
    </row>
    <row r="82" spans="1:41" ht="12.75">
      <c r="A82">
        <v>80</v>
      </c>
      <c r="B82">
        <v>1915</v>
      </c>
      <c r="O82">
        <v>3.5</v>
      </c>
      <c r="P82" s="2">
        <f t="shared" si="20"/>
        <v>0.1</v>
      </c>
      <c r="AD82">
        <v>1915</v>
      </c>
      <c r="AE82" s="2">
        <f t="shared" si="19"/>
        <v>0.1</v>
      </c>
      <c r="AF82" s="2">
        <f t="shared" si="17"/>
        <v>21.872021423954198</v>
      </c>
      <c r="AL82">
        <v>1915</v>
      </c>
      <c r="AM82">
        <v>0.25641025641025644</v>
      </c>
      <c r="AN82">
        <f t="shared" si="18"/>
        <v>0.35897435897435903</v>
      </c>
      <c r="AO82">
        <v>0.1</v>
      </c>
    </row>
    <row r="83" spans="1:41" ht="12.75">
      <c r="A83">
        <v>81</v>
      </c>
      <c r="B83">
        <v>1914</v>
      </c>
      <c r="O83">
        <v>5.5</v>
      </c>
      <c r="P83" s="2">
        <f t="shared" si="20"/>
        <v>0.15714285714285714</v>
      </c>
      <c r="AD83">
        <v>1914</v>
      </c>
      <c r="AE83" s="2">
        <f t="shared" si="19"/>
        <v>0.15714285714285714</v>
      </c>
      <c r="AF83" s="2">
        <f t="shared" si="17"/>
        <v>22.029164281097056</v>
      </c>
      <c r="AL83">
        <v>1914</v>
      </c>
      <c r="AM83">
        <v>0.25641025641025644</v>
      </c>
      <c r="AN83">
        <f t="shared" si="18"/>
        <v>0.3461538461538462</v>
      </c>
      <c r="AO83">
        <v>0.15714285714285714</v>
      </c>
    </row>
    <row r="84" spans="1:41" ht="12.75">
      <c r="A84">
        <v>82</v>
      </c>
      <c r="B84">
        <v>1913</v>
      </c>
      <c r="O84">
        <v>7</v>
      </c>
      <c r="P84" s="2">
        <f t="shared" si="20"/>
        <v>0.2</v>
      </c>
      <c r="AD84">
        <v>1913</v>
      </c>
      <c r="AE84" s="2">
        <f t="shared" si="19"/>
        <v>0.2</v>
      </c>
      <c r="AF84" s="2">
        <f t="shared" si="17"/>
        <v>22.229164281097056</v>
      </c>
      <c r="AL84">
        <v>1913</v>
      </c>
      <c r="AM84">
        <v>0.6410256410256411</v>
      </c>
      <c r="AN84">
        <f t="shared" si="18"/>
        <v>0.358974358974359</v>
      </c>
      <c r="AO84">
        <v>0.2</v>
      </c>
    </row>
    <row r="85" spans="1:41" ht="12.75">
      <c r="A85">
        <v>83</v>
      </c>
      <c r="B85">
        <v>1912</v>
      </c>
      <c r="O85">
        <v>5</v>
      </c>
      <c r="P85" s="2">
        <f t="shared" si="20"/>
        <v>0.14285714285714285</v>
      </c>
      <c r="AD85">
        <v>1912</v>
      </c>
      <c r="AE85" s="2">
        <f t="shared" si="19"/>
        <v>0.14285714285714285</v>
      </c>
      <c r="AF85" s="2">
        <f aca="true" t="shared" si="21" ref="AF85:AF100">AF84+AE85</f>
        <v>22.372021423954198</v>
      </c>
      <c r="AL85">
        <v>1912</v>
      </c>
      <c r="AM85">
        <v>0.32051282051282054</v>
      </c>
      <c r="AN85">
        <f t="shared" si="18"/>
        <v>0.39743589743589747</v>
      </c>
      <c r="AO85">
        <v>0.14285714285714285</v>
      </c>
    </row>
    <row r="86" spans="1:41" ht="12.75">
      <c r="A86">
        <v>84</v>
      </c>
      <c r="B86">
        <v>1911</v>
      </c>
      <c r="O86">
        <v>5.5</v>
      </c>
      <c r="P86" s="2">
        <f t="shared" si="20"/>
        <v>0.15714285714285714</v>
      </c>
      <c r="AD86">
        <v>1911</v>
      </c>
      <c r="AE86" s="2">
        <f t="shared" si="19"/>
        <v>0.15714285714285714</v>
      </c>
      <c r="AF86" s="2">
        <f t="shared" si="21"/>
        <v>22.529164281097056</v>
      </c>
      <c r="AL86">
        <v>1911</v>
      </c>
      <c r="AM86">
        <v>0.32051282051282054</v>
      </c>
      <c r="AN86">
        <f t="shared" si="18"/>
        <v>0.47435897435897434</v>
      </c>
      <c r="AO86">
        <v>0.15714285714285714</v>
      </c>
    </row>
    <row r="87" spans="1:41" ht="12.75">
      <c r="A87">
        <v>85</v>
      </c>
      <c r="B87">
        <v>1910</v>
      </c>
      <c r="O87">
        <v>6</v>
      </c>
      <c r="P87" s="2">
        <f t="shared" si="20"/>
        <v>0.17142857142857143</v>
      </c>
      <c r="AD87">
        <v>1910</v>
      </c>
      <c r="AE87" s="2">
        <f t="shared" si="19"/>
        <v>0.17142857142857143</v>
      </c>
      <c r="AF87" s="2">
        <f t="shared" si="21"/>
        <v>22.700592852525627</v>
      </c>
      <c r="AL87">
        <v>1910</v>
      </c>
      <c r="AM87">
        <v>0.4487179487179488</v>
      </c>
      <c r="AN87">
        <f t="shared" si="18"/>
        <v>0.47435897435897434</v>
      </c>
      <c r="AO87">
        <v>0.17142857142857143</v>
      </c>
    </row>
    <row r="88" spans="1:41" ht="12.75">
      <c r="A88">
        <v>86</v>
      </c>
      <c r="B88">
        <v>1909</v>
      </c>
      <c r="O88">
        <v>6</v>
      </c>
      <c r="P88" s="2">
        <f t="shared" si="20"/>
        <v>0.17142857142857143</v>
      </c>
      <c r="AD88">
        <v>1909</v>
      </c>
      <c r="AE88" s="2">
        <f t="shared" si="19"/>
        <v>0.17142857142857143</v>
      </c>
      <c r="AF88" s="2">
        <f t="shared" si="21"/>
        <v>22.872021423954198</v>
      </c>
      <c r="AL88">
        <v>1909</v>
      </c>
      <c r="AM88">
        <v>0.6410256410256411</v>
      </c>
      <c r="AN88">
        <f t="shared" si="18"/>
        <v>0.5256410256410258</v>
      </c>
      <c r="AO88">
        <v>0.17142857142857143</v>
      </c>
    </row>
    <row r="89" spans="1:41" ht="12.75">
      <c r="A89">
        <v>87</v>
      </c>
      <c r="B89">
        <v>1908</v>
      </c>
      <c r="O89">
        <v>7</v>
      </c>
      <c r="P89" s="2">
        <f t="shared" si="20"/>
        <v>0.2</v>
      </c>
      <c r="AD89">
        <v>1908</v>
      </c>
      <c r="AE89" s="2">
        <f t="shared" si="19"/>
        <v>0.2</v>
      </c>
      <c r="AF89" s="2">
        <f t="shared" si="21"/>
        <v>23.072021423954197</v>
      </c>
      <c r="AL89">
        <v>1908</v>
      </c>
      <c r="AM89">
        <v>0.6410256410256411</v>
      </c>
      <c r="AN89">
        <f t="shared" si="18"/>
        <v>0.5661136249371543</v>
      </c>
      <c r="AO89">
        <v>0.2</v>
      </c>
    </row>
    <row r="90" spans="1:41" ht="12.75">
      <c r="A90">
        <v>88</v>
      </c>
      <c r="B90">
        <v>1907</v>
      </c>
      <c r="O90">
        <v>6</v>
      </c>
      <c r="P90" s="2">
        <f t="shared" si="20"/>
        <v>0.17142857142857143</v>
      </c>
      <c r="AD90">
        <v>1907</v>
      </c>
      <c r="AE90" s="2">
        <f t="shared" si="19"/>
        <v>0.17142857142857143</v>
      </c>
      <c r="AF90" s="2">
        <f t="shared" si="21"/>
        <v>23.24344999538277</v>
      </c>
      <c r="AL90">
        <v>1907</v>
      </c>
      <c r="AM90">
        <v>0.576923076923077</v>
      </c>
      <c r="AN90">
        <f t="shared" si="18"/>
        <v>0.5809451985922574</v>
      </c>
      <c r="AO90">
        <v>0.17142857142857143</v>
      </c>
    </row>
    <row r="91" spans="1:41" ht="12.75">
      <c r="A91">
        <v>89</v>
      </c>
      <c r="B91">
        <v>1906</v>
      </c>
      <c r="M91" t="s">
        <v>14</v>
      </c>
      <c r="O91">
        <v>6</v>
      </c>
      <c r="P91" s="2">
        <f t="shared" si="20"/>
        <v>0.17142857142857143</v>
      </c>
      <c r="AD91">
        <v>1906</v>
      </c>
      <c r="AE91" s="2">
        <f t="shared" si="19"/>
        <v>0.17142857142857143</v>
      </c>
      <c r="AF91" s="2">
        <f t="shared" si="21"/>
        <v>23.41487856681134</v>
      </c>
      <c r="AL91">
        <v>1906</v>
      </c>
      <c r="AM91">
        <v>0.5228758169934641</v>
      </c>
      <c r="AN91">
        <f t="shared" si="18"/>
        <v>0.5834590246354951</v>
      </c>
      <c r="AO91">
        <v>0.17142857142857143</v>
      </c>
    </row>
    <row r="92" spans="1:41" ht="12.75">
      <c r="A92">
        <v>90</v>
      </c>
      <c r="B92">
        <v>1905</v>
      </c>
      <c r="M92">
        <v>9</v>
      </c>
      <c r="N92" s="2">
        <f>M92/35</f>
        <v>0.2571428571428571</v>
      </c>
      <c r="O92">
        <v>8</v>
      </c>
      <c r="P92" s="2">
        <f t="shared" si="20"/>
        <v>0.22857142857142856</v>
      </c>
      <c r="AD92">
        <v>1905</v>
      </c>
      <c r="AE92" s="2">
        <f t="shared" si="19"/>
        <v>0.22857142857142856</v>
      </c>
      <c r="AF92" s="2">
        <f t="shared" si="21"/>
        <v>23.643449995382767</v>
      </c>
      <c r="AL92">
        <v>1905</v>
      </c>
      <c r="AM92">
        <v>0.5228758169934641</v>
      </c>
      <c r="AN92">
        <f t="shared" si="18"/>
        <v>0.5729009552538964</v>
      </c>
      <c r="AO92">
        <v>0.22857142857142856</v>
      </c>
    </row>
    <row r="93" spans="1:41" ht="12.75">
      <c r="A93">
        <v>91</v>
      </c>
      <c r="B93">
        <v>1904</v>
      </c>
      <c r="M93">
        <v>8</v>
      </c>
      <c r="N93" s="2">
        <f aca="true" t="shared" si="22" ref="N93:N99">M93/35</f>
        <v>0.22857142857142856</v>
      </c>
      <c r="O93">
        <v>8</v>
      </c>
      <c r="P93" s="2">
        <f t="shared" si="20"/>
        <v>0.22857142857142856</v>
      </c>
      <c r="AD93">
        <v>1904</v>
      </c>
      <c r="AE93" s="2">
        <f t="shared" si="19"/>
        <v>0.22857142857142856</v>
      </c>
      <c r="AF93" s="2">
        <f t="shared" si="21"/>
        <v>23.872021423954195</v>
      </c>
      <c r="AL93">
        <v>1904</v>
      </c>
      <c r="AM93">
        <v>0.6535947712418301</v>
      </c>
      <c r="AN93">
        <f t="shared" si="18"/>
        <v>0.5620915032679739</v>
      </c>
      <c r="AO93">
        <v>0.22857142857142856</v>
      </c>
    </row>
    <row r="94" spans="1:41" ht="12.75">
      <c r="A94">
        <v>92</v>
      </c>
      <c r="B94">
        <v>1903</v>
      </c>
      <c r="M94">
        <v>7</v>
      </c>
      <c r="N94" s="2">
        <f t="shared" si="22"/>
        <v>0.2</v>
      </c>
      <c r="O94">
        <v>7</v>
      </c>
      <c r="P94" s="2">
        <f t="shared" si="20"/>
        <v>0.2</v>
      </c>
      <c r="AD94">
        <v>1903</v>
      </c>
      <c r="AE94" s="2">
        <f t="shared" si="19"/>
        <v>0.2</v>
      </c>
      <c r="AF94" s="2">
        <f t="shared" si="21"/>
        <v>24.072021423954194</v>
      </c>
      <c r="AL94">
        <v>1903</v>
      </c>
      <c r="AM94">
        <v>0.5882352941176471</v>
      </c>
      <c r="AN94">
        <f t="shared" si="18"/>
        <v>0.588235294117647</v>
      </c>
      <c r="AO94">
        <v>0.2</v>
      </c>
    </row>
    <row r="95" spans="1:41" ht="12.75">
      <c r="A95">
        <v>93</v>
      </c>
      <c r="B95">
        <v>1902</v>
      </c>
      <c r="M95">
        <v>8</v>
      </c>
      <c r="N95" s="2">
        <f t="shared" si="22"/>
        <v>0.22857142857142856</v>
      </c>
      <c r="AD95">
        <v>1902</v>
      </c>
      <c r="AE95" s="2">
        <f>N95</f>
        <v>0.22857142857142856</v>
      </c>
      <c r="AF95" s="2">
        <f t="shared" si="21"/>
        <v>24.30059285252562</v>
      </c>
      <c r="AL95">
        <v>1902</v>
      </c>
      <c r="AM95">
        <v>0.5228758169934641</v>
      </c>
      <c r="AN95">
        <f t="shared" si="18"/>
        <v>0.6143790849673202</v>
      </c>
      <c r="AO95">
        <v>0.22857142857142856</v>
      </c>
    </row>
    <row r="96" spans="1:41" ht="12.75">
      <c r="A96">
        <v>94</v>
      </c>
      <c r="B96">
        <v>1901</v>
      </c>
      <c r="K96" t="s">
        <v>15</v>
      </c>
      <c r="M96">
        <v>8</v>
      </c>
      <c r="N96" s="2">
        <f t="shared" si="22"/>
        <v>0.22857142857142856</v>
      </c>
      <c r="AD96">
        <v>1901</v>
      </c>
      <c r="AE96" s="2">
        <f>N96</f>
        <v>0.22857142857142856</v>
      </c>
      <c r="AF96" s="2">
        <f t="shared" si="21"/>
        <v>24.52916428109705</v>
      </c>
      <c r="AL96">
        <v>1901</v>
      </c>
      <c r="AM96">
        <v>0.6535947712418301</v>
      </c>
      <c r="AN96">
        <f t="shared" si="18"/>
        <v>0.6013071895424836</v>
      </c>
      <c r="AO96">
        <v>0.22857142857142856</v>
      </c>
    </row>
    <row r="97" spans="1:41" ht="12.75">
      <c r="A97">
        <v>95</v>
      </c>
      <c r="B97">
        <v>1900</v>
      </c>
      <c r="K97">
        <v>6</v>
      </c>
      <c r="L97" s="2">
        <f>K97/35</f>
        <v>0.17142857142857143</v>
      </c>
      <c r="M97">
        <v>5</v>
      </c>
      <c r="N97" s="2">
        <f t="shared" si="22"/>
        <v>0.14285714285714285</v>
      </c>
      <c r="AD97">
        <v>1900</v>
      </c>
      <c r="AE97" s="2">
        <f>N97</f>
        <v>0.14285714285714285</v>
      </c>
      <c r="AF97" s="2">
        <f t="shared" si="21"/>
        <v>24.67202142395419</v>
      </c>
      <c r="AL97">
        <v>1900</v>
      </c>
      <c r="AM97">
        <v>0.6535947712418301</v>
      </c>
      <c r="AN97">
        <f t="shared" si="18"/>
        <v>0.6143790849673203</v>
      </c>
      <c r="AO97">
        <v>0.14285714285714285</v>
      </c>
    </row>
    <row r="98" spans="1:41" ht="12.75">
      <c r="A98">
        <v>96</v>
      </c>
      <c r="B98">
        <v>1899</v>
      </c>
      <c r="K98">
        <v>4</v>
      </c>
      <c r="L98" s="2">
        <f aca="true" t="shared" si="23" ref="L98:L111">K98/35</f>
        <v>0.11428571428571428</v>
      </c>
      <c r="M98">
        <v>4</v>
      </c>
      <c r="N98" s="2">
        <f t="shared" si="22"/>
        <v>0.11428571428571428</v>
      </c>
      <c r="AD98">
        <v>1899</v>
      </c>
      <c r="AE98" s="2">
        <f>N98</f>
        <v>0.11428571428571428</v>
      </c>
      <c r="AF98" s="2">
        <f t="shared" si="21"/>
        <v>24.786307138239906</v>
      </c>
      <c r="AL98">
        <v>1899</v>
      </c>
      <c r="AM98">
        <v>0.5882352941176471</v>
      </c>
      <c r="AN98">
        <f t="shared" si="18"/>
        <v>0.6274509803921569</v>
      </c>
      <c r="AO98">
        <v>0.11428571428571428</v>
      </c>
    </row>
    <row r="99" spans="1:41" ht="12.75">
      <c r="A99">
        <v>97</v>
      </c>
      <c r="B99">
        <v>1898</v>
      </c>
      <c r="K99">
        <v>10</v>
      </c>
      <c r="L99" s="2">
        <f t="shared" si="23"/>
        <v>0.2857142857142857</v>
      </c>
      <c r="M99">
        <v>8</v>
      </c>
      <c r="N99" s="2">
        <f t="shared" si="22"/>
        <v>0.22857142857142856</v>
      </c>
      <c r="AD99">
        <v>1898</v>
      </c>
      <c r="AE99" s="2">
        <f>N99</f>
        <v>0.22857142857142856</v>
      </c>
      <c r="AF99" s="2">
        <f t="shared" si="21"/>
        <v>25.014878566811333</v>
      </c>
      <c r="AL99">
        <v>1898</v>
      </c>
      <c r="AM99">
        <v>0.6535947712418301</v>
      </c>
      <c r="AN99">
        <f t="shared" si="18"/>
        <v>0.6274509803921569</v>
      </c>
      <c r="AO99">
        <v>0.22857142857142856</v>
      </c>
    </row>
    <row r="100" spans="1:41" ht="12.75">
      <c r="A100">
        <v>98</v>
      </c>
      <c r="B100">
        <v>1897</v>
      </c>
      <c r="K100">
        <v>9</v>
      </c>
      <c r="L100" s="2">
        <f t="shared" si="23"/>
        <v>0.2571428571428571</v>
      </c>
      <c r="AD100">
        <v>1897</v>
      </c>
      <c r="AE100" s="2">
        <f aca="true" t="shared" si="24" ref="AE100:AE119">L100</f>
        <v>0.2571428571428571</v>
      </c>
      <c r="AF100" s="2">
        <f t="shared" si="21"/>
        <v>25.27202142395419</v>
      </c>
      <c r="AL100">
        <v>1897</v>
      </c>
      <c r="AM100">
        <v>0.5882352941176471</v>
      </c>
      <c r="AN100">
        <f t="shared" si="18"/>
        <v>0.6405228758169935</v>
      </c>
      <c r="AO100">
        <v>0.2571428571428571</v>
      </c>
    </row>
    <row r="101" spans="1:41" ht="12.75">
      <c r="A101">
        <v>99</v>
      </c>
      <c r="B101">
        <v>1896</v>
      </c>
      <c r="K101">
        <v>10</v>
      </c>
      <c r="L101" s="2">
        <f t="shared" si="23"/>
        <v>0.2857142857142857</v>
      </c>
      <c r="AD101">
        <v>1896</v>
      </c>
      <c r="AE101" s="2">
        <f t="shared" si="24"/>
        <v>0.2857142857142857</v>
      </c>
      <c r="AF101" s="2">
        <f aca="true" t="shared" si="25" ref="AF101:AF116">AF100+AE101</f>
        <v>25.557735709668474</v>
      </c>
      <c r="AL101">
        <v>1896</v>
      </c>
      <c r="AM101">
        <v>0.6535947712418301</v>
      </c>
      <c r="AN101">
        <f t="shared" si="18"/>
        <v>0.6274509803921569</v>
      </c>
      <c r="AO101">
        <v>0.2857142857142857</v>
      </c>
    </row>
    <row r="102" spans="1:41" ht="12.75">
      <c r="A102">
        <v>100</v>
      </c>
      <c r="B102">
        <v>1895</v>
      </c>
      <c r="K102">
        <v>10</v>
      </c>
      <c r="L102" s="2">
        <f t="shared" si="23"/>
        <v>0.2857142857142857</v>
      </c>
      <c r="AD102">
        <v>1895</v>
      </c>
      <c r="AE102" s="2">
        <f t="shared" si="24"/>
        <v>0.2857142857142857</v>
      </c>
      <c r="AF102" s="2">
        <f t="shared" si="25"/>
        <v>25.84344999538276</v>
      </c>
      <c r="AL102">
        <v>1895</v>
      </c>
      <c r="AM102">
        <v>0.7189542483660131</v>
      </c>
      <c r="AN102">
        <f t="shared" si="18"/>
        <v>0.6274509803921569</v>
      </c>
      <c r="AO102">
        <v>0.2857142857142857</v>
      </c>
    </row>
    <row r="103" spans="1:41" ht="12.75">
      <c r="A103">
        <v>101</v>
      </c>
      <c r="B103">
        <v>1894</v>
      </c>
      <c r="K103">
        <v>8</v>
      </c>
      <c r="L103" s="2">
        <f t="shared" si="23"/>
        <v>0.22857142857142856</v>
      </c>
      <c r="AD103">
        <v>1894</v>
      </c>
      <c r="AE103" s="2">
        <f t="shared" si="24"/>
        <v>0.22857142857142856</v>
      </c>
      <c r="AF103" s="2">
        <f t="shared" si="25"/>
        <v>26.072021423954187</v>
      </c>
      <c r="AL103">
        <v>1894</v>
      </c>
      <c r="AM103">
        <v>0.5228758169934641</v>
      </c>
      <c r="AN103">
        <f t="shared" si="18"/>
        <v>0.6143790849673202</v>
      </c>
      <c r="AO103">
        <v>0.22857142857142856</v>
      </c>
    </row>
    <row r="104" spans="1:41" ht="12.75">
      <c r="A104">
        <v>102</v>
      </c>
      <c r="B104">
        <v>1893</v>
      </c>
      <c r="K104">
        <v>6</v>
      </c>
      <c r="L104" s="2">
        <f t="shared" si="23"/>
        <v>0.17142857142857143</v>
      </c>
      <c r="AD104">
        <v>1893</v>
      </c>
      <c r="AE104" s="2">
        <f t="shared" si="24"/>
        <v>0.17142857142857143</v>
      </c>
      <c r="AF104" s="2">
        <f t="shared" si="25"/>
        <v>26.243449995382758</v>
      </c>
      <c r="AL104">
        <v>1893</v>
      </c>
      <c r="AM104">
        <v>0.6535947712418301</v>
      </c>
      <c r="AN104">
        <f t="shared" si="18"/>
        <v>0.6405228758169935</v>
      </c>
      <c r="AO104">
        <v>0.17142857142857143</v>
      </c>
    </row>
    <row r="105" spans="1:41" ht="12.75">
      <c r="A105">
        <v>103</v>
      </c>
      <c r="B105">
        <v>1892</v>
      </c>
      <c r="K105">
        <v>9</v>
      </c>
      <c r="L105" s="2">
        <f t="shared" si="23"/>
        <v>0.2571428571428571</v>
      </c>
      <c r="AD105">
        <v>1892</v>
      </c>
      <c r="AE105" s="2">
        <f t="shared" si="24"/>
        <v>0.2571428571428571</v>
      </c>
      <c r="AF105" s="2">
        <f t="shared" si="25"/>
        <v>26.500592852525614</v>
      </c>
      <c r="AL105">
        <v>1892</v>
      </c>
      <c r="AM105">
        <v>0.5228758169934641</v>
      </c>
      <c r="AN105">
        <f t="shared" si="18"/>
        <v>0.6535947712418301</v>
      </c>
      <c r="AO105">
        <v>0.2571428571428571</v>
      </c>
    </row>
    <row r="106" spans="1:41" ht="12.75">
      <c r="A106">
        <v>104</v>
      </c>
      <c r="B106">
        <v>1891</v>
      </c>
      <c r="K106">
        <v>8</v>
      </c>
      <c r="L106" s="2">
        <f t="shared" si="23"/>
        <v>0.22857142857142856</v>
      </c>
      <c r="AD106">
        <v>1891</v>
      </c>
      <c r="AE106" s="2">
        <f t="shared" si="24"/>
        <v>0.22857142857142856</v>
      </c>
      <c r="AF106" s="2">
        <f t="shared" si="25"/>
        <v>26.72916428109704</v>
      </c>
      <c r="AL106">
        <v>1891</v>
      </c>
      <c r="AM106">
        <v>0.7843137254901962</v>
      </c>
      <c r="AN106">
        <f t="shared" si="18"/>
        <v>0.6928104575163399</v>
      </c>
      <c r="AO106">
        <v>0.22857142857142856</v>
      </c>
    </row>
    <row r="107" spans="1:41" ht="12.75">
      <c r="A107">
        <v>105</v>
      </c>
      <c r="B107">
        <v>1890</v>
      </c>
      <c r="K107">
        <v>9</v>
      </c>
      <c r="L107" s="2">
        <f t="shared" si="23"/>
        <v>0.2571428571428571</v>
      </c>
      <c r="AD107">
        <v>1890</v>
      </c>
      <c r="AE107" s="2">
        <f t="shared" si="24"/>
        <v>0.2571428571428571</v>
      </c>
      <c r="AF107" s="2">
        <f t="shared" si="25"/>
        <v>26.986307138239898</v>
      </c>
      <c r="AL107">
        <v>1890</v>
      </c>
      <c r="AM107">
        <v>0.7843137254901962</v>
      </c>
      <c r="AN107">
        <f t="shared" si="18"/>
        <v>0.6666666666666667</v>
      </c>
      <c r="AO107">
        <v>0.2571428571428571</v>
      </c>
    </row>
    <row r="108" spans="1:41" ht="12.75">
      <c r="A108">
        <v>106</v>
      </c>
      <c r="B108">
        <v>1889</v>
      </c>
      <c r="K108">
        <v>12</v>
      </c>
      <c r="L108" s="2">
        <f t="shared" si="23"/>
        <v>0.34285714285714286</v>
      </c>
      <c r="AD108">
        <v>1889</v>
      </c>
      <c r="AE108" s="2">
        <f t="shared" si="24"/>
        <v>0.34285714285714286</v>
      </c>
      <c r="AF108" s="2">
        <f t="shared" si="25"/>
        <v>27.32916428109704</v>
      </c>
      <c r="AL108">
        <v>1889</v>
      </c>
      <c r="AM108">
        <v>0.7189542483660131</v>
      </c>
      <c r="AN108">
        <f t="shared" si="18"/>
        <v>0.6666666666666667</v>
      </c>
      <c r="AO108">
        <v>0.34285714285714286</v>
      </c>
    </row>
    <row r="109" spans="1:41" ht="12.75">
      <c r="A109">
        <v>107</v>
      </c>
      <c r="B109">
        <v>1888</v>
      </c>
      <c r="K109">
        <v>8</v>
      </c>
      <c r="L109" s="2">
        <f t="shared" si="23"/>
        <v>0.22857142857142856</v>
      </c>
      <c r="AD109">
        <v>1888</v>
      </c>
      <c r="AE109" s="2">
        <f t="shared" si="24"/>
        <v>0.22857142857142856</v>
      </c>
      <c r="AF109" s="2">
        <f t="shared" si="25"/>
        <v>27.557735709668467</v>
      </c>
      <c r="AL109">
        <v>1888</v>
      </c>
      <c r="AM109">
        <v>0.5228758169934641</v>
      </c>
      <c r="AN109">
        <f t="shared" si="18"/>
        <v>0.6928104575163399</v>
      </c>
      <c r="AO109">
        <v>0.22857142857142856</v>
      </c>
    </row>
    <row r="110" spans="1:41" ht="12.75">
      <c r="A110">
        <v>108</v>
      </c>
      <c r="B110">
        <v>1887</v>
      </c>
      <c r="K110">
        <v>9</v>
      </c>
      <c r="L110" s="2">
        <f t="shared" si="23"/>
        <v>0.2571428571428571</v>
      </c>
      <c r="AD110">
        <v>1887</v>
      </c>
      <c r="AE110" s="2">
        <f t="shared" si="24"/>
        <v>0.2571428571428571</v>
      </c>
      <c r="AF110" s="2">
        <f t="shared" si="25"/>
        <v>27.814878566811323</v>
      </c>
      <c r="AL110">
        <v>1887</v>
      </c>
      <c r="AM110">
        <v>0.5228758169934641</v>
      </c>
      <c r="AN110">
        <f t="shared" si="18"/>
        <v>0.6666666666666667</v>
      </c>
      <c r="AO110">
        <v>0.2571428571428571</v>
      </c>
    </row>
    <row r="111" spans="1:41" ht="12.75">
      <c r="A111">
        <v>109</v>
      </c>
      <c r="B111">
        <v>1886</v>
      </c>
      <c r="K111">
        <v>8</v>
      </c>
      <c r="L111" s="2">
        <f t="shared" si="23"/>
        <v>0.22857142857142856</v>
      </c>
      <c r="AD111">
        <v>1886</v>
      </c>
      <c r="AE111" s="2">
        <f t="shared" si="24"/>
        <v>0.22857142857142856</v>
      </c>
      <c r="AF111" s="2">
        <f t="shared" si="25"/>
        <v>28.04344999538275</v>
      </c>
      <c r="AL111">
        <v>1886</v>
      </c>
      <c r="AM111">
        <v>0.9150326797385622</v>
      </c>
      <c r="AN111">
        <f t="shared" si="18"/>
        <v>0.7058823529411764</v>
      </c>
      <c r="AO111">
        <v>0.22857142857142856</v>
      </c>
    </row>
    <row r="112" spans="1:41" ht="12.75">
      <c r="A112">
        <v>110</v>
      </c>
      <c r="B112">
        <v>1885</v>
      </c>
      <c r="K112">
        <v>9</v>
      </c>
      <c r="L112" s="2">
        <f>K112/35</f>
        <v>0.2571428571428571</v>
      </c>
      <c r="AD112">
        <v>1885</v>
      </c>
      <c r="AE112" s="2">
        <f t="shared" si="24"/>
        <v>0.2571428571428571</v>
      </c>
      <c r="AF112" s="2">
        <f t="shared" si="25"/>
        <v>28.300592852525607</v>
      </c>
      <c r="AL112">
        <v>1885</v>
      </c>
      <c r="AM112">
        <v>0.6535947712418301</v>
      </c>
      <c r="AN112">
        <f t="shared" si="18"/>
        <v>0.7581699346405228</v>
      </c>
      <c r="AO112">
        <v>0.2571428571428571</v>
      </c>
    </row>
    <row r="113" spans="1:41" ht="25.5">
      <c r="A113">
        <v>111</v>
      </c>
      <c r="B113">
        <v>1884</v>
      </c>
      <c r="I113" s="1" t="s">
        <v>16</v>
      </c>
      <c r="J113" s="1"/>
      <c r="K113">
        <v>8</v>
      </c>
      <c r="L113" s="2">
        <f>K113/35</f>
        <v>0.22857142857142856</v>
      </c>
      <c r="AD113">
        <v>1884</v>
      </c>
      <c r="AE113" s="2">
        <f t="shared" si="24"/>
        <v>0.22857142857142856</v>
      </c>
      <c r="AF113" s="2">
        <f t="shared" si="25"/>
        <v>28.529164281097035</v>
      </c>
      <c r="AL113">
        <v>1884</v>
      </c>
      <c r="AM113">
        <v>0.9150326797385622</v>
      </c>
      <c r="AN113">
        <f t="shared" si="18"/>
        <v>0.7843137254901961</v>
      </c>
      <c r="AO113">
        <v>0.22857142857142856</v>
      </c>
    </row>
    <row r="114" spans="1:41" ht="12.75">
      <c r="A114">
        <v>112</v>
      </c>
      <c r="B114">
        <v>1883</v>
      </c>
      <c r="I114">
        <v>2</v>
      </c>
      <c r="J114" s="2">
        <f>I114/8.33</f>
        <v>0.24009603841536614</v>
      </c>
      <c r="K114">
        <v>8</v>
      </c>
      <c r="L114" s="2">
        <f aca="true" t="shared" si="26" ref="L114:L121">K114/35</f>
        <v>0.22857142857142856</v>
      </c>
      <c r="AD114">
        <v>1883</v>
      </c>
      <c r="AE114" s="2">
        <f t="shared" si="24"/>
        <v>0.22857142857142856</v>
      </c>
      <c r="AF114" s="2">
        <f t="shared" si="25"/>
        <v>28.757735709668463</v>
      </c>
      <c r="AL114">
        <v>1883</v>
      </c>
      <c r="AM114">
        <v>0.7843137254901962</v>
      </c>
      <c r="AN114">
        <f t="shared" si="18"/>
        <v>0.7320261437908497</v>
      </c>
      <c r="AO114">
        <v>0.22857142857142856</v>
      </c>
    </row>
    <row r="115" spans="1:41" ht="12.75">
      <c r="A115">
        <v>113</v>
      </c>
      <c r="B115">
        <v>1882</v>
      </c>
      <c r="I115">
        <v>1.5</v>
      </c>
      <c r="J115" s="2">
        <f aca="true" t="shared" si="27" ref="J115:J130">I115/8.33</f>
        <v>0.18007202881152462</v>
      </c>
      <c r="K115">
        <v>8</v>
      </c>
      <c r="L115" s="2">
        <f t="shared" si="26"/>
        <v>0.22857142857142856</v>
      </c>
      <c r="AD115">
        <v>1882</v>
      </c>
      <c r="AE115" s="2">
        <f t="shared" si="24"/>
        <v>0.22857142857142856</v>
      </c>
      <c r="AF115" s="2">
        <f t="shared" si="25"/>
        <v>28.98630713823989</v>
      </c>
      <c r="AL115">
        <v>1882</v>
      </c>
      <c r="AM115">
        <v>0.6535947712418301</v>
      </c>
      <c r="AN115">
        <f t="shared" si="18"/>
        <v>0.7843137254901962</v>
      </c>
      <c r="AO115">
        <v>0.22857142857142856</v>
      </c>
    </row>
    <row r="116" spans="1:41" ht="12.75">
      <c r="A116">
        <v>114</v>
      </c>
      <c r="B116">
        <v>1881</v>
      </c>
      <c r="I116">
        <v>2</v>
      </c>
      <c r="J116" s="2">
        <f t="shared" si="27"/>
        <v>0.24009603841536614</v>
      </c>
      <c r="K116">
        <v>9</v>
      </c>
      <c r="L116" s="2">
        <f t="shared" si="26"/>
        <v>0.2571428571428571</v>
      </c>
      <c r="AD116">
        <v>1881</v>
      </c>
      <c r="AE116" s="2">
        <f t="shared" si="24"/>
        <v>0.2571428571428571</v>
      </c>
      <c r="AF116" s="2">
        <f t="shared" si="25"/>
        <v>29.243449995382747</v>
      </c>
      <c r="AL116">
        <v>1881</v>
      </c>
      <c r="AM116">
        <v>0.6535947712418301</v>
      </c>
      <c r="AN116">
        <f t="shared" si="18"/>
        <v>0.7320261437908496</v>
      </c>
      <c r="AO116">
        <v>0.2571428571428571</v>
      </c>
    </row>
    <row r="117" spans="1:41" ht="12.75">
      <c r="A117">
        <v>115</v>
      </c>
      <c r="B117">
        <v>1880</v>
      </c>
      <c r="I117">
        <v>1.5</v>
      </c>
      <c r="J117" s="2">
        <f t="shared" si="27"/>
        <v>0.18007202881152462</v>
      </c>
      <c r="K117">
        <v>9</v>
      </c>
      <c r="L117" s="2">
        <f t="shared" si="26"/>
        <v>0.2571428571428571</v>
      </c>
      <c r="AD117">
        <v>1880</v>
      </c>
      <c r="AE117" s="2">
        <f t="shared" si="24"/>
        <v>0.2571428571428571</v>
      </c>
      <c r="AF117" s="2">
        <f aca="true" t="shared" si="28" ref="AF117:AF132">AF116+AE117</f>
        <v>29.500592852525603</v>
      </c>
      <c r="AL117">
        <v>1880</v>
      </c>
      <c r="AM117">
        <v>0.9150326797385622</v>
      </c>
      <c r="AN117">
        <f t="shared" si="18"/>
        <v>0.6928104575163399</v>
      </c>
      <c r="AO117">
        <v>0.2571428571428571</v>
      </c>
    </row>
    <row r="118" spans="1:41" ht="12.75">
      <c r="A118">
        <v>116</v>
      </c>
      <c r="B118">
        <v>1879</v>
      </c>
      <c r="I118">
        <v>2</v>
      </c>
      <c r="J118" s="2">
        <f t="shared" si="27"/>
        <v>0.24009603841536614</v>
      </c>
      <c r="K118">
        <v>9</v>
      </c>
      <c r="L118" s="2">
        <f t="shared" si="26"/>
        <v>0.2571428571428571</v>
      </c>
      <c r="AD118">
        <v>1879</v>
      </c>
      <c r="AE118" s="2">
        <f t="shared" si="24"/>
        <v>0.2571428571428571</v>
      </c>
      <c r="AF118" s="2">
        <f t="shared" si="28"/>
        <v>29.75773570966846</v>
      </c>
      <c r="AL118">
        <v>1879</v>
      </c>
      <c r="AM118">
        <v>0.6535947712418301</v>
      </c>
      <c r="AN118">
        <f t="shared" si="18"/>
        <v>0.6503267973856209</v>
      </c>
      <c r="AO118">
        <v>0.2571428571428571</v>
      </c>
    </row>
    <row r="119" spans="1:41" ht="12.75">
      <c r="A119">
        <v>117</v>
      </c>
      <c r="B119">
        <v>1878</v>
      </c>
      <c r="I119">
        <v>2</v>
      </c>
      <c r="J119" s="2">
        <f t="shared" si="27"/>
        <v>0.24009603841536614</v>
      </c>
      <c r="K119">
        <v>7</v>
      </c>
      <c r="L119" s="2">
        <f t="shared" si="26"/>
        <v>0.2</v>
      </c>
      <c r="AD119">
        <v>1878</v>
      </c>
      <c r="AE119" s="2">
        <f t="shared" si="24"/>
        <v>0.2</v>
      </c>
      <c r="AF119" s="2">
        <f t="shared" si="28"/>
        <v>29.95773570966846</v>
      </c>
      <c r="AL119">
        <v>1878</v>
      </c>
      <c r="AM119">
        <v>0.5882352941176471</v>
      </c>
      <c r="AN119">
        <f t="shared" si="18"/>
        <v>0.6960784313725491</v>
      </c>
      <c r="AO119">
        <v>0.2</v>
      </c>
    </row>
    <row r="120" spans="1:41" ht="12.75">
      <c r="A120">
        <v>118</v>
      </c>
      <c r="B120">
        <v>1877</v>
      </c>
      <c r="I120">
        <v>2</v>
      </c>
      <c r="J120" s="2">
        <f t="shared" si="27"/>
        <v>0.24009603841536614</v>
      </c>
      <c r="K120">
        <v>7</v>
      </c>
      <c r="L120" s="2">
        <f t="shared" si="26"/>
        <v>0.2</v>
      </c>
      <c r="AD120">
        <v>1877</v>
      </c>
      <c r="AE120" s="2">
        <f aca="true" t="shared" si="29" ref="AE120:AE130">J120</f>
        <v>0.24009603841536614</v>
      </c>
      <c r="AF120" s="2">
        <f t="shared" si="28"/>
        <v>30.197831748083825</v>
      </c>
      <c r="AL120">
        <v>1877</v>
      </c>
      <c r="AM120">
        <v>0.4411764705882353</v>
      </c>
      <c r="AN120">
        <f t="shared" si="18"/>
        <v>0.630718954248366</v>
      </c>
      <c r="AO120">
        <v>0.24009603841536614</v>
      </c>
    </row>
    <row r="121" spans="1:41" ht="12.75">
      <c r="A121">
        <v>119</v>
      </c>
      <c r="B121">
        <v>1876</v>
      </c>
      <c r="I121">
        <v>2</v>
      </c>
      <c r="J121" s="2">
        <f t="shared" si="27"/>
        <v>0.24009603841536614</v>
      </c>
      <c r="K121">
        <v>6</v>
      </c>
      <c r="L121" s="2">
        <f t="shared" si="26"/>
        <v>0.17142857142857143</v>
      </c>
      <c r="AD121">
        <v>1876</v>
      </c>
      <c r="AE121" s="2">
        <f t="shared" si="29"/>
        <v>0.24009603841536614</v>
      </c>
      <c r="AF121" s="2">
        <f t="shared" si="28"/>
        <v>30.43792778649919</v>
      </c>
      <c r="AL121">
        <v>1876</v>
      </c>
      <c r="AM121">
        <v>0.8823529411764706</v>
      </c>
      <c r="AN121">
        <f t="shared" si="18"/>
        <v>0.6470588235294118</v>
      </c>
      <c r="AO121">
        <v>0.24009603841536614</v>
      </c>
    </row>
    <row r="122" spans="1:41" ht="25.5">
      <c r="A122">
        <v>120</v>
      </c>
      <c r="B122">
        <v>1875</v>
      </c>
      <c r="G122" s="1" t="s">
        <v>17</v>
      </c>
      <c r="H122" s="1"/>
      <c r="I122">
        <v>1.5</v>
      </c>
      <c r="J122" s="2">
        <f t="shared" si="27"/>
        <v>0.18007202881152462</v>
      </c>
      <c r="K122">
        <v>5</v>
      </c>
      <c r="L122" s="2">
        <f>K122/35</f>
        <v>0.14285714285714285</v>
      </c>
      <c r="AD122">
        <v>1875</v>
      </c>
      <c r="AE122" s="2">
        <f t="shared" si="29"/>
        <v>0.18007202881152462</v>
      </c>
      <c r="AF122" s="2">
        <f t="shared" si="28"/>
        <v>30.617999815310714</v>
      </c>
      <c r="AL122">
        <v>1875</v>
      </c>
      <c r="AM122">
        <v>0.5882352941176471</v>
      </c>
      <c r="AN122">
        <f t="shared" si="18"/>
        <v>0.6470588235294118</v>
      </c>
      <c r="AO122">
        <v>0.18007202881152462</v>
      </c>
    </row>
    <row r="123" spans="1:41" ht="12.75">
      <c r="A123">
        <v>121</v>
      </c>
      <c r="B123">
        <v>1874</v>
      </c>
      <c r="G123">
        <v>6</v>
      </c>
      <c r="H123" s="2">
        <f>G123/35</f>
        <v>0.17142857142857143</v>
      </c>
      <c r="I123">
        <v>1.5</v>
      </c>
      <c r="J123" s="2">
        <f t="shared" si="27"/>
        <v>0.18007202881152462</v>
      </c>
      <c r="AD123">
        <v>1874</v>
      </c>
      <c r="AE123" s="2">
        <f t="shared" si="29"/>
        <v>0.18007202881152462</v>
      </c>
      <c r="AF123" s="2">
        <f t="shared" si="28"/>
        <v>30.798071844122237</v>
      </c>
      <c r="AL123">
        <v>1874</v>
      </c>
      <c r="AM123">
        <v>0.7352941176470589</v>
      </c>
      <c r="AN123">
        <f t="shared" si="18"/>
        <v>0.6764705882352942</v>
      </c>
      <c r="AO123">
        <v>0.18007202881152462</v>
      </c>
    </row>
    <row r="124" spans="1:41" ht="12.75">
      <c r="A124">
        <v>122</v>
      </c>
      <c r="B124">
        <v>1873</v>
      </c>
      <c r="G124">
        <v>5</v>
      </c>
      <c r="H124" s="2">
        <f aca="true" t="shared" si="30" ref="H124:H139">G124/35</f>
        <v>0.14285714285714285</v>
      </c>
      <c r="I124">
        <v>1.5</v>
      </c>
      <c r="J124" s="2">
        <f t="shared" si="27"/>
        <v>0.18007202881152462</v>
      </c>
      <c r="AD124">
        <v>1873</v>
      </c>
      <c r="AE124" s="2">
        <f t="shared" si="29"/>
        <v>0.18007202881152462</v>
      </c>
      <c r="AF124" s="2">
        <f t="shared" si="28"/>
        <v>30.97814387293376</v>
      </c>
      <c r="AL124">
        <v>1873</v>
      </c>
      <c r="AM124">
        <v>0.5882352941176471</v>
      </c>
      <c r="AN124">
        <f t="shared" si="18"/>
        <v>0.7058823529411766</v>
      </c>
      <c r="AO124">
        <v>0.18007202881152462</v>
      </c>
    </row>
    <row r="125" spans="1:41" ht="12.75">
      <c r="A125">
        <v>123</v>
      </c>
      <c r="B125">
        <v>1872</v>
      </c>
      <c r="G125">
        <v>4</v>
      </c>
      <c r="H125" s="2">
        <f t="shared" si="30"/>
        <v>0.11428571428571428</v>
      </c>
      <c r="I125">
        <v>1.25</v>
      </c>
      <c r="J125" s="2">
        <f t="shared" si="27"/>
        <v>0.15006002400960383</v>
      </c>
      <c r="AD125">
        <v>1872</v>
      </c>
      <c r="AE125" s="2">
        <f t="shared" si="29"/>
        <v>0.15006002400960383</v>
      </c>
      <c r="AF125" s="2">
        <f t="shared" si="28"/>
        <v>31.128203896943365</v>
      </c>
      <c r="AL125">
        <v>1872</v>
      </c>
      <c r="AM125">
        <v>0.5882352941176471</v>
      </c>
      <c r="AN125">
        <f t="shared" si="18"/>
        <v>0.7352941176470589</v>
      </c>
      <c r="AO125">
        <v>0.15006002400960383</v>
      </c>
    </row>
    <row r="126" spans="1:41" ht="12.75">
      <c r="A126">
        <v>124</v>
      </c>
      <c r="B126">
        <v>1871</v>
      </c>
      <c r="G126">
        <v>4</v>
      </c>
      <c r="H126" s="2">
        <f t="shared" si="30"/>
        <v>0.11428571428571428</v>
      </c>
      <c r="I126">
        <v>1.25</v>
      </c>
      <c r="J126" s="2">
        <f t="shared" si="27"/>
        <v>0.15006002400960383</v>
      </c>
      <c r="AD126">
        <v>1871</v>
      </c>
      <c r="AE126" s="2">
        <f t="shared" si="29"/>
        <v>0.15006002400960383</v>
      </c>
      <c r="AF126" s="2">
        <f t="shared" si="28"/>
        <v>31.27826392095297</v>
      </c>
      <c r="AL126">
        <v>1871</v>
      </c>
      <c r="AM126">
        <v>1.0294117647058825</v>
      </c>
      <c r="AN126">
        <f t="shared" si="18"/>
        <v>0.7205882352941176</v>
      </c>
      <c r="AO126">
        <v>0.15006002400960383</v>
      </c>
    </row>
    <row r="127" spans="1:41" ht="12.75">
      <c r="A127">
        <v>125</v>
      </c>
      <c r="B127">
        <v>1870</v>
      </c>
      <c r="G127">
        <v>5</v>
      </c>
      <c r="H127" s="2">
        <f t="shared" si="30"/>
        <v>0.14285714285714285</v>
      </c>
      <c r="I127">
        <v>1.25</v>
      </c>
      <c r="J127" s="2">
        <f t="shared" si="27"/>
        <v>0.15006002400960383</v>
      </c>
      <c r="AD127">
        <v>1870</v>
      </c>
      <c r="AE127" s="2">
        <f t="shared" si="29"/>
        <v>0.15006002400960383</v>
      </c>
      <c r="AF127" s="2">
        <f t="shared" si="28"/>
        <v>31.428323944962575</v>
      </c>
      <c r="AL127">
        <v>1870</v>
      </c>
      <c r="AM127">
        <v>0.7352941176470589</v>
      </c>
      <c r="AN127">
        <f t="shared" si="18"/>
        <v>0.7205882352941176</v>
      </c>
      <c r="AO127">
        <v>0.15006002400960383</v>
      </c>
    </row>
    <row r="128" spans="1:41" ht="12.75">
      <c r="A128">
        <v>126</v>
      </c>
      <c r="B128">
        <v>1869</v>
      </c>
      <c r="G128">
        <v>3.5</v>
      </c>
      <c r="H128" s="2">
        <f t="shared" si="30"/>
        <v>0.1</v>
      </c>
      <c r="I128">
        <v>1.25</v>
      </c>
      <c r="J128" s="2">
        <f t="shared" si="27"/>
        <v>0.15006002400960383</v>
      </c>
      <c r="AD128">
        <v>1869</v>
      </c>
      <c r="AE128" s="2">
        <f t="shared" si="29"/>
        <v>0.15006002400960383</v>
      </c>
      <c r="AF128" s="2">
        <f t="shared" si="28"/>
        <v>31.57838396897218</v>
      </c>
      <c r="AL128">
        <v>1869</v>
      </c>
      <c r="AM128">
        <v>0.6617647058823529</v>
      </c>
      <c r="AN128">
        <f t="shared" si="18"/>
        <v>0.7647058823529413</v>
      </c>
      <c r="AO128">
        <v>0.15006002400960383</v>
      </c>
    </row>
    <row r="129" spans="1:41" ht="12.75">
      <c r="A129">
        <v>127</v>
      </c>
      <c r="B129">
        <v>1868</v>
      </c>
      <c r="G129">
        <v>3.5</v>
      </c>
      <c r="H129" s="2">
        <f t="shared" si="30"/>
        <v>0.1</v>
      </c>
      <c r="I129">
        <v>1</v>
      </c>
      <c r="J129" s="2">
        <f t="shared" si="27"/>
        <v>0.12004801920768307</v>
      </c>
      <c r="AD129">
        <v>1868</v>
      </c>
      <c r="AE129" s="2">
        <f t="shared" si="29"/>
        <v>0.12004801920768307</v>
      </c>
      <c r="AF129" s="2">
        <f t="shared" si="28"/>
        <v>31.698431988179863</v>
      </c>
      <c r="AL129">
        <v>1868</v>
      </c>
      <c r="AM129">
        <v>0.5882352941176471</v>
      </c>
      <c r="AN129">
        <f t="shared" si="18"/>
        <v>0.7352941176470588</v>
      </c>
      <c r="AO129">
        <v>0.12004801920768307</v>
      </c>
    </row>
    <row r="130" spans="1:41" ht="12.75">
      <c r="A130">
        <v>128</v>
      </c>
      <c r="B130">
        <v>1867</v>
      </c>
      <c r="G130">
        <v>3.5</v>
      </c>
      <c r="H130" s="2">
        <f t="shared" si="30"/>
        <v>0.1</v>
      </c>
      <c r="I130">
        <v>1</v>
      </c>
      <c r="J130" s="2">
        <f t="shared" si="27"/>
        <v>0.12004801920768307</v>
      </c>
      <c r="AD130">
        <v>1867</v>
      </c>
      <c r="AE130" s="2">
        <f t="shared" si="29"/>
        <v>0.12004801920768307</v>
      </c>
      <c r="AF130" s="2">
        <f t="shared" si="28"/>
        <v>31.818480007387546</v>
      </c>
      <c r="AL130">
        <v>1867</v>
      </c>
      <c r="AM130">
        <v>0.8088235294117647</v>
      </c>
      <c r="AN130">
        <f t="shared" si="18"/>
        <v>0.7058823529411764</v>
      </c>
      <c r="AO130">
        <v>0.12004801920768307</v>
      </c>
    </row>
    <row r="131" spans="1:41" ht="12.75">
      <c r="A131">
        <v>129</v>
      </c>
      <c r="B131">
        <v>1866</v>
      </c>
      <c r="G131">
        <v>3.5</v>
      </c>
      <c r="H131" s="2">
        <f t="shared" si="30"/>
        <v>0.1</v>
      </c>
      <c r="AD131">
        <v>1866</v>
      </c>
      <c r="AE131" s="2">
        <f aca="true" t="shared" si="31" ref="AE131:AE141">H131</f>
        <v>0.1</v>
      </c>
      <c r="AF131" s="2">
        <f t="shared" si="28"/>
        <v>31.918480007387547</v>
      </c>
      <c r="AL131">
        <v>1866</v>
      </c>
      <c r="AM131">
        <v>0.8823529411764706</v>
      </c>
      <c r="AN131">
        <f t="shared" si="18"/>
        <v>0.7058823529411764</v>
      </c>
      <c r="AO131">
        <v>0.1</v>
      </c>
    </row>
    <row r="132" spans="1:41" ht="12.75">
      <c r="A132">
        <v>130</v>
      </c>
      <c r="B132">
        <v>1865</v>
      </c>
      <c r="G132">
        <v>3</v>
      </c>
      <c r="H132" s="2">
        <f t="shared" si="30"/>
        <v>0.08571428571428572</v>
      </c>
      <c r="AD132">
        <v>1865</v>
      </c>
      <c r="AE132" s="2">
        <f t="shared" si="31"/>
        <v>0.08571428571428572</v>
      </c>
      <c r="AF132" s="2">
        <f t="shared" si="28"/>
        <v>32.00419429310183</v>
      </c>
      <c r="AL132">
        <v>1865</v>
      </c>
      <c r="AM132">
        <v>0.5882352941176471</v>
      </c>
      <c r="AN132">
        <f t="shared" si="18"/>
        <v>0.7058823529411764</v>
      </c>
      <c r="AO132">
        <v>0.08571428571428572</v>
      </c>
    </row>
    <row r="133" spans="1:41" ht="12.75">
      <c r="A133">
        <v>131</v>
      </c>
      <c r="B133">
        <v>1864</v>
      </c>
      <c r="G133">
        <v>3</v>
      </c>
      <c r="H133" s="2">
        <f t="shared" si="30"/>
        <v>0.08571428571428572</v>
      </c>
      <c r="AD133">
        <v>1864</v>
      </c>
      <c r="AE133" s="2">
        <f t="shared" si="31"/>
        <v>0.08571428571428572</v>
      </c>
      <c r="AF133" s="2">
        <f>AF132+AE133</f>
        <v>32.08990857881612</v>
      </c>
      <c r="AL133">
        <v>1864</v>
      </c>
      <c r="AM133">
        <v>0.6617647058823529</v>
      </c>
      <c r="AN133">
        <f aca="true" t="shared" si="32" ref="AN133:AN144">AVERAGE(AM131:AM135)</f>
        <v>0.6911764705882353</v>
      </c>
      <c r="AO133">
        <v>0.08571428571428572</v>
      </c>
    </row>
    <row r="134" spans="1:41" ht="25.5">
      <c r="A134">
        <v>132</v>
      </c>
      <c r="B134">
        <v>1863</v>
      </c>
      <c r="E134" s="1" t="s">
        <v>18</v>
      </c>
      <c r="F134" s="1" t="s">
        <v>19</v>
      </c>
      <c r="G134">
        <v>3</v>
      </c>
      <c r="H134" s="2">
        <f t="shared" si="30"/>
        <v>0.08571428571428572</v>
      </c>
      <c r="AD134">
        <v>1863</v>
      </c>
      <c r="AE134" s="2">
        <f t="shared" si="31"/>
        <v>0.08571428571428572</v>
      </c>
      <c r="AF134" s="2">
        <f>AF133+AE134</f>
        <v>32.17562286453041</v>
      </c>
      <c r="AL134">
        <v>1863</v>
      </c>
      <c r="AM134">
        <v>0.5882352941176471</v>
      </c>
      <c r="AN134">
        <f t="shared" si="32"/>
        <v>0.6470588235294118</v>
      </c>
      <c r="AO134">
        <v>0.08571428571428572</v>
      </c>
    </row>
    <row r="135" spans="1:41" ht="12.75">
      <c r="A135">
        <v>133</v>
      </c>
      <c r="B135">
        <v>1862</v>
      </c>
      <c r="E135">
        <v>3.5</v>
      </c>
      <c r="F135" s="2">
        <f>E135/35</f>
        <v>0.1</v>
      </c>
      <c r="G135">
        <v>3</v>
      </c>
      <c r="H135" s="2">
        <f t="shared" si="30"/>
        <v>0.08571428571428572</v>
      </c>
      <c r="AD135">
        <v>1862</v>
      </c>
      <c r="AE135" s="2">
        <f t="shared" si="31"/>
        <v>0.08571428571428572</v>
      </c>
      <c r="AF135" s="2">
        <f>AF134+AE135</f>
        <v>32.2613371502447</v>
      </c>
      <c r="AL135">
        <v>1862</v>
      </c>
      <c r="AM135">
        <v>0.7352941176470589</v>
      </c>
      <c r="AN135">
        <f t="shared" si="32"/>
        <v>0.6470588235294118</v>
      </c>
      <c r="AO135">
        <v>0.08571428571428572</v>
      </c>
    </row>
    <row r="136" spans="1:41" ht="12.75">
      <c r="A136">
        <v>134</v>
      </c>
      <c r="B136">
        <v>1861</v>
      </c>
      <c r="E136">
        <v>4</v>
      </c>
      <c r="F136" s="2">
        <f aca="true" t="shared" si="33" ref="F136:F151">E136/35</f>
        <v>0.11428571428571428</v>
      </c>
      <c r="G136">
        <v>3</v>
      </c>
      <c r="H136" s="2">
        <f t="shared" si="30"/>
        <v>0.08571428571428572</v>
      </c>
      <c r="AD136">
        <v>1861</v>
      </c>
      <c r="AE136" s="2">
        <f t="shared" si="31"/>
        <v>0.08571428571428572</v>
      </c>
      <c r="AF136" s="2">
        <f>AF135+AE136</f>
        <v>32.34705143595899</v>
      </c>
      <c r="AL136">
        <v>1861</v>
      </c>
      <c r="AM136">
        <v>0.6617647058823529</v>
      </c>
      <c r="AN136">
        <f t="shared" si="32"/>
        <v>0.5882352941176471</v>
      </c>
      <c r="AO136">
        <v>0.08571428571428572</v>
      </c>
    </row>
    <row r="137" spans="1:41" ht="12.75">
      <c r="A137">
        <v>135</v>
      </c>
      <c r="B137">
        <v>1860</v>
      </c>
      <c r="E137">
        <v>3</v>
      </c>
      <c r="F137" s="2">
        <f t="shared" si="33"/>
        <v>0.08571428571428572</v>
      </c>
      <c r="G137">
        <v>2</v>
      </c>
      <c r="H137" s="2">
        <f t="shared" si="30"/>
        <v>0.05714285714285714</v>
      </c>
      <c r="AD137">
        <v>1860</v>
      </c>
      <c r="AE137" s="2">
        <f t="shared" si="31"/>
        <v>0.05714285714285714</v>
      </c>
      <c r="AF137" s="2">
        <f>AF136+AE137</f>
        <v>32.404194293101845</v>
      </c>
      <c r="AL137">
        <v>1860</v>
      </c>
      <c r="AM137">
        <v>0.5882352941176471</v>
      </c>
      <c r="AN137">
        <f t="shared" si="32"/>
        <v>0.5735294117647058</v>
      </c>
      <c r="AO137">
        <v>0.05714285714285714</v>
      </c>
    </row>
    <row r="138" spans="1:41" ht="12.75">
      <c r="A138">
        <v>136</v>
      </c>
      <c r="B138">
        <v>1859</v>
      </c>
      <c r="E138">
        <v>2</v>
      </c>
      <c r="F138" s="2">
        <f t="shared" si="33"/>
        <v>0.05714285714285714</v>
      </c>
      <c r="G138">
        <v>2</v>
      </c>
      <c r="H138" s="2">
        <f t="shared" si="30"/>
        <v>0.05714285714285714</v>
      </c>
      <c r="AD138">
        <v>1859</v>
      </c>
      <c r="AE138" s="2">
        <f t="shared" si="31"/>
        <v>0.05714285714285714</v>
      </c>
      <c r="AF138" s="2">
        <f aca="true" t="shared" si="34" ref="AF138:AF153">AF137+AE138</f>
        <v>32.4613371502447</v>
      </c>
      <c r="AL138">
        <v>1859</v>
      </c>
      <c r="AM138">
        <v>0.36764705882352944</v>
      </c>
      <c r="AN138">
        <f t="shared" si="32"/>
        <v>0.5294117647058824</v>
      </c>
      <c r="AO138">
        <v>0.05714285714285714</v>
      </c>
    </row>
    <row r="139" spans="1:41" ht="12.75">
      <c r="A139">
        <v>137</v>
      </c>
      <c r="B139">
        <v>1858</v>
      </c>
      <c r="E139">
        <v>2</v>
      </c>
      <c r="F139" s="2">
        <f t="shared" si="33"/>
        <v>0.05714285714285714</v>
      </c>
      <c r="G139">
        <v>1</v>
      </c>
      <c r="H139" s="2">
        <f t="shared" si="30"/>
        <v>0.02857142857142857</v>
      </c>
      <c r="AD139">
        <v>1858</v>
      </c>
      <c r="AE139" s="2">
        <f t="shared" si="31"/>
        <v>0.02857142857142857</v>
      </c>
      <c r="AF139" s="2">
        <f t="shared" si="34"/>
        <v>32.489908578816134</v>
      </c>
      <c r="AL139">
        <v>1858</v>
      </c>
      <c r="AM139">
        <v>0.5147058823529412</v>
      </c>
      <c r="AN139">
        <f t="shared" si="32"/>
        <v>0.4852941176470589</v>
      </c>
      <c r="AO139">
        <v>0.02857142857142857</v>
      </c>
    </row>
    <row r="140" spans="1:41" ht="12.75">
      <c r="A140">
        <v>138</v>
      </c>
      <c r="B140">
        <v>1857</v>
      </c>
      <c r="E140">
        <v>2</v>
      </c>
      <c r="F140" s="2">
        <f t="shared" si="33"/>
        <v>0.05714285714285714</v>
      </c>
      <c r="G140">
        <v>2</v>
      </c>
      <c r="H140" s="2">
        <f>G140/35</f>
        <v>0.05714285714285714</v>
      </c>
      <c r="AD140">
        <v>1857</v>
      </c>
      <c r="AE140" s="2">
        <f t="shared" si="31"/>
        <v>0.05714285714285714</v>
      </c>
      <c r="AF140" s="2">
        <f t="shared" si="34"/>
        <v>32.54705143595899</v>
      </c>
      <c r="AL140">
        <v>1857</v>
      </c>
      <c r="AM140">
        <v>0.5147058823529412</v>
      </c>
      <c r="AN140">
        <f t="shared" si="32"/>
        <v>0.44117647058823534</v>
      </c>
      <c r="AO140">
        <v>0.05714285714285714</v>
      </c>
    </row>
    <row r="141" spans="1:41" ht="12.75">
      <c r="A141">
        <v>139</v>
      </c>
      <c r="B141">
        <v>1856</v>
      </c>
      <c r="E141">
        <v>2.5</v>
      </c>
      <c r="F141" s="2">
        <f t="shared" si="33"/>
        <v>0.07142857142857142</v>
      </c>
      <c r="G141">
        <v>3</v>
      </c>
      <c r="H141" s="2">
        <f>G141/35</f>
        <v>0.08571428571428572</v>
      </c>
      <c r="AD141">
        <v>1856</v>
      </c>
      <c r="AE141" s="2">
        <f t="shared" si="31"/>
        <v>0.08571428571428572</v>
      </c>
      <c r="AF141" s="2">
        <f t="shared" si="34"/>
        <v>32.63276572167328</v>
      </c>
      <c r="AL141">
        <v>1856</v>
      </c>
      <c r="AM141">
        <v>0.4411764705882353</v>
      </c>
      <c r="AN141">
        <f t="shared" si="32"/>
        <v>0.44117647058823534</v>
      </c>
      <c r="AO141">
        <v>0.08571428571428572</v>
      </c>
    </row>
    <row r="142" spans="1:41" ht="12.75">
      <c r="A142">
        <v>140</v>
      </c>
      <c r="B142">
        <v>1855</v>
      </c>
      <c r="E142">
        <v>1.5</v>
      </c>
      <c r="F142" s="2">
        <f t="shared" si="33"/>
        <v>0.04285714285714286</v>
      </c>
      <c r="AD142">
        <v>1855</v>
      </c>
      <c r="AE142" s="2">
        <f aca="true" t="shared" si="35" ref="AE142:AE173">F142</f>
        <v>0.04285714285714286</v>
      </c>
      <c r="AF142" s="2">
        <f t="shared" si="34"/>
        <v>32.675622864530425</v>
      </c>
      <c r="AL142">
        <v>1855</v>
      </c>
      <c r="AM142">
        <v>0.36764705882352944</v>
      </c>
      <c r="AN142">
        <f t="shared" si="32"/>
        <v>0.411764705882353</v>
      </c>
      <c r="AO142">
        <v>0.04285714285714286</v>
      </c>
    </row>
    <row r="143" spans="1:41" ht="12.75">
      <c r="A143">
        <v>141</v>
      </c>
      <c r="B143">
        <v>1854</v>
      </c>
      <c r="E143">
        <v>2</v>
      </c>
      <c r="F143" s="2">
        <f t="shared" si="33"/>
        <v>0.05714285714285714</v>
      </c>
      <c r="AD143">
        <v>1854</v>
      </c>
      <c r="AE143" s="2">
        <f t="shared" si="35"/>
        <v>0.05714285714285714</v>
      </c>
      <c r="AF143" s="2">
        <f t="shared" si="34"/>
        <v>32.73276572167328</v>
      </c>
      <c r="AL143">
        <v>1854</v>
      </c>
      <c r="AM143">
        <v>0.36764705882352944</v>
      </c>
      <c r="AN143">
        <f t="shared" si="32"/>
        <v>0.3860294117647059</v>
      </c>
      <c r="AO143">
        <v>0.05714285714285714</v>
      </c>
    </row>
    <row r="144" spans="1:41" ht="12.75">
      <c r="A144">
        <v>142</v>
      </c>
      <c r="B144">
        <v>1853</v>
      </c>
      <c r="E144">
        <v>2</v>
      </c>
      <c r="F144" s="2">
        <f t="shared" si="33"/>
        <v>0.05714285714285714</v>
      </c>
      <c r="AD144">
        <v>1853</v>
      </c>
      <c r="AE144" s="2">
        <f t="shared" si="35"/>
        <v>0.05714285714285714</v>
      </c>
      <c r="AF144" s="2">
        <f t="shared" si="34"/>
        <v>32.78990857881614</v>
      </c>
      <c r="AL144">
        <v>1853</v>
      </c>
      <c r="AM144">
        <v>0.36764705882352944</v>
      </c>
      <c r="AN144">
        <f t="shared" si="32"/>
        <v>0.36764705882352944</v>
      </c>
      <c r="AO144">
        <v>0.05714285714285714</v>
      </c>
    </row>
    <row r="145" spans="1:41" ht="12.75">
      <c r="A145">
        <v>143</v>
      </c>
      <c r="B145">
        <v>1852</v>
      </c>
      <c r="E145">
        <v>1.5</v>
      </c>
      <c r="F145" s="2">
        <f t="shared" si="33"/>
        <v>0.04285714285714286</v>
      </c>
      <c r="AD145">
        <v>1852</v>
      </c>
      <c r="AE145" s="2">
        <f t="shared" si="35"/>
        <v>0.04285714285714286</v>
      </c>
      <c r="AF145" s="2">
        <f t="shared" si="34"/>
        <v>32.83276572167328</v>
      </c>
      <c r="AL145">
        <v>1852</v>
      </c>
      <c r="AO145">
        <v>0.04285714285714286</v>
      </c>
    </row>
    <row r="146" spans="1:41" ht="12.75">
      <c r="A146">
        <v>144</v>
      </c>
      <c r="B146">
        <v>1851</v>
      </c>
      <c r="E146">
        <v>1.5</v>
      </c>
      <c r="F146" s="2">
        <f t="shared" si="33"/>
        <v>0.04285714285714286</v>
      </c>
      <c r="AD146">
        <v>1851</v>
      </c>
      <c r="AE146" s="2">
        <f t="shared" si="35"/>
        <v>0.04285714285714286</v>
      </c>
      <c r="AF146" s="2">
        <f t="shared" si="34"/>
        <v>32.87562286453043</v>
      </c>
      <c r="AL146">
        <v>1851</v>
      </c>
      <c r="AO146">
        <v>0.04285714285714286</v>
      </c>
    </row>
    <row r="147" spans="1:41" ht="12.75">
      <c r="A147">
        <v>145</v>
      </c>
      <c r="B147">
        <v>1850</v>
      </c>
      <c r="E147">
        <v>2.5</v>
      </c>
      <c r="F147" s="2">
        <f t="shared" si="33"/>
        <v>0.07142857142857142</v>
      </c>
      <c r="AD147">
        <v>1850</v>
      </c>
      <c r="AE147" s="2">
        <f t="shared" si="35"/>
        <v>0.07142857142857142</v>
      </c>
      <c r="AF147" s="2">
        <f t="shared" si="34"/>
        <v>32.947051435959</v>
      </c>
      <c r="AL147">
        <v>1850</v>
      </c>
      <c r="AO147">
        <v>0.07142857142857142</v>
      </c>
    </row>
    <row r="148" spans="1:41" ht="12.75">
      <c r="A148">
        <v>146</v>
      </c>
      <c r="B148">
        <v>1849</v>
      </c>
      <c r="E148">
        <v>2.5</v>
      </c>
      <c r="F148" s="2">
        <f t="shared" si="33"/>
        <v>0.07142857142857142</v>
      </c>
      <c r="AD148">
        <v>1849</v>
      </c>
      <c r="AE148" s="2">
        <f t="shared" si="35"/>
        <v>0.07142857142857142</v>
      </c>
      <c r="AF148" s="2">
        <f t="shared" si="34"/>
        <v>33.018480007387566</v>
      </c>
      <c r="AL148">
        <v>1849</v>
      </c>
      <c r="AO148">
        <v>0.07142857142857142</v>
      </c>
    </row>
    <row r="149" spans="1:41" ht="12.75">
      <c r="A149">
        <v>147</v>
      </c>
      <c r="B149">
        <v>1848</v>
      </c>
      <c r="E149">
        <v>2.5</v>
      </c>
      <c r="F149" s="2">
        <f t="shared" si="33"/>
        <v>0.07142857142857142</v>
      </c>
      <c r="AD149">
        <v>1848</v>
      </c>
      <c r="AE149" s="2">
        <f t="shared" si="35"/>
        <v>0.07142857142857142</v>
      </c>
      <c r="AF149" s="2">
        <f t="shared" si="34"/>
        <v>33.089908578816136</v>
      </c>
      <c r="AL149">
        <v>1848</v>
      </c>
      <c r="AO149">
        <v>0.07142857142857142</v>
      </c>
    </row>
    <row r="150" spans="1:41" ht="12.75">
      <c r="A150">
        <v>148</v>
      </c>
      <c r="B150">
        <v>1847</v>
      </c>
      <c r="E150">
        <v>2.5</v>
      </c>
      <c r="F150" s="2">
        <f t="shared" si="33"/>
        <v>0.07142857142857142</v>
      </c>
      <c r="AD150">
        <v>1847</v>
      </c>
      <c r="AE150" s="2">
        <f t="shared" si="35"/>
        <v>0.07142857142857142</v>
      </c>
      <c r="AF150" s="2">
        <f t="shared" si="34"/>
        <v>33.161337150244705</v>
      </c>
      <c r="AL150">
        <v>1847</v>
      </c>
      <c r="AO150">
        <v>0.07142857142857142</v>
      </c>
    </row>
    <row r="151" spans="1:41" ht="12.75">
      <c r="A151">
        <v>149</v>
      </c>
      <c r="B151">
        <v>1846</v>
      </c>
      <c r="E151">
        <v>2.5</v>
      </c>
      <c r="F151" s="2">
        <f t="shared" si="33"/>
        <v>0.07142857142857142</v>
      </c>
      <c r="AD151">
        <v>1846</v>
      </c>
      <c r="AE151" s="2">
        <f t="shared" si="35"/>
        <v>0.07142857142857142</v>
      </c>
      <c r="AF151" s="2">
        <f t="shared" si="34"/>
        <v>33.232765721673275</v>
      </c>
      <c r="AL151">
        <v>1846</v>
      </c>
      <c r="AO151">
        <v>0.07142857142857142</v>
      </c>
    </row>
    <row r="152" spans="1:41" ht="12.75">
      <c r="A152">
        <v>150</v>
      </c>
      <c r="B152">
        <v>1845</v>
      </c>
      <c r="E152">
        <v>2.5</v>
      </c>
      <c r="F152" s="2">
        <f aca="true" t="shared" si="36" ref="F152:F167">E152/35</f>
        <v>0.07142857142857142</v>
      </c>
      <c r="AD152">
        <v>1845</v>
      </c>
      <c r="AE152" s="2">
        <f t="shared" si="35"/>
        <v>0.07142857142857142</v>
      </c>
      <c r="AF152" s="2">
        <f t="shared" si="34"/>
        <v>33.304194293101844</v>
      </c>
      <c r="AL152">
        <v>1845</v>
      </c>
      <c r="AO152">
        <v>0.07142857142857142</v>
      </c>
    </row>
    <row r="153" spans="1:41" ht="12.75">
      <c r="A153">
        <v>151</v>
      </c>
      <c r="B153">
        <v>1844</v>
      </c>
      <c r="E153">
        <v>2</v>
      </c>
      <c r="F153" s="2">
        <f t="shared" si="36"/>
        <v>0.05714285714285714</v>
      </c>
      <c r="AD153">
        <v>1844</v>
      </c>
      <c r="AE153" s="2">
        <f t="shared" si="35"/>
        <v>0.05714285714285714</v>
      </c>
      <c r="AF153" s="2">
        <f t="shared" si="34"/>
        <v>33.3613371502447</v>
      </c>
      <c r="AL153">
        <v>1844</v>
      </c>
      <c r="AO153">
        <v>0.05714285714285714</v>
      </c>
    </row>
    <row r="154" spans="1:41" ht="12.75">
      <c r="A154">
        <v>152</v>
      </c>
      <c r="B154">
        <v>1843</v>
      </c>
      <c r="E154">
        <v>2.5</v>
      </c>
      <c r="F154" s="2">
        <f t="shared" si="36"/>
        <v>0.07142857142857142</v>
      </c>
      <c r="AD154">
        <v>1843</v>
      </c>
      <c r="AE154" s="2">
        <f t="shared" si="35"/>
        <v>0.07142857142857142</v>
      </c>
      <c r="AF154" s="2">
        <f aca="true" t="shared" si="37" ref="AF154:AF169">AF153+AE154</f>
        <v>33.43276572167327</v>
      </c>
      <c r="AL154">
        <v>1843</v>
      </c>
      <c r="AO154">
        <v>0.07142857142857142</v>
      </c>
    </row>
    <row r="155" spans="1:41" ht="12.75">
      <c r="A155">
        <v>153</v>
      </c>
      <c r="B155">
        <v>1842</v>
      </c>
      <c r="C155" t="s">
        <v>20</v>
      </c>
      <c r="E155">
        <v>2</v>
      </c>
      <c r="F155" s="2">
        <f t="shared" si="36"/>
        <v>0.05714285714285714</v>
      </c>
      <c r="AD155">
        <v>1842</v>
      </c>
      <c r="AE155" s="2">
        <f t="shared" si="35"/>
        <v>0.05714285714285714</v>
      </c>
      <c r="AF155" s="2">
        <f t="shared" si="37"/>
        <v>33.48990857881613</v>
      </c>
      <c r="AL155">
        <v>1842</v>
      </c>
      <c r="AO155">
        <v>0.05714285714285714</v>
      </c>
    </row>
    <row r="156" spans="1:41" ht="12.75">
      <c r="A156">
        <v>154</v>
      </c>
      <c r="B156">
        <v>1841</v>
      </c>
      <c r="C156" t="s">
        <v>21</v>
      </c>
      <c r="E156">
        <v>1.5</v>
      </c>
      <c r="F156" s="2">
        <f t="shared" si="36"/>
        <v>0.04285714285714286</v>
      </c>
      <c r="AD156">
        <v>1841</v>
      </c>
      <c r="AE156" s="2">
        <f t="shared" si="35"/>
        <v>0.04285714285714286</v>
      </c>
      <c r="AF156" s="2">
        <f t="shared" si="37"/>
        <v>33.53276572167327</v>
      </c>
      <c r="AL156">
        <v>1841</v>
      </c>
      <c r="AO156">
        <v>0.04285714285714286</v>
      </c>
    </row>
    <row r="157" spans="1:41" ht="12.75">
      <c r="A157">
        <v>155</v>
      </c>
      <c r="B157">
        <v>1840</v>
      </c>
      <c r="E157">
        <v>3</v>
      </c>
      <c r="F157" s="2">
        <f t="shared" si="36"/>
        <v>0.08571428571428572</v>
      </c>
      <c r="AD157">
        <v>1840</v>
      </c>
      <c r="AE157" s="2">
        <f t="shared" si="35"/>
        <v>0.08571428571428572</v>
      </c>
      <c r="AF157" s="2">
        <f t="shared" si="37"/>
        <v>33.61848000738756</v>
      </c>
      <c r="AL157">
        <v>1840</v>
      </c>
      <c r="AO157">
        <v>0.08571428571428572</v>
      </c>
    </row>
    <row r="158" spans="1:41" ht="12.75">
      <c r="A158">
        <v>156</v>
      </c>
      <c r="B158">
        <v>1839</v>
      </c>
      <c r="E158">
        <v>2.5</v>
      </c>
      <c r="F158" s="2">
        <f t="shared" si="36"/>
        <v>0.07142857142857142</v>
      </c>
      <c r="AD158">
        <v>1839</v>
      </c>
      <c r="AE158" s="2">
        <f t="shared" si="35"/>
        <v>0.07142857142857142</v>
      </c>
      <c r="AF158" s="2">
        <f t="shared" si="37"/>
        <v>33.68990857881613</v>
      </c>
      <c r="AL158">
        <v>1839</v>
      </c>
      <c r="AO158">
        <v>0.07142857142857142</v>
      </c>
    </row>
    <row r="159" spans="1:41" ht="12.75">
      <c r="A159">
        <v>157</v>
      </c>
      <c r="B159">
        <v>1838</v>
      </c>
      <c r="E159">
        <v>1.5</v>
      </c>
      <c r="F159" s="2">
        <f t="shared" si="36"/>
        <v>0.04285714285714286</v>
      </c>
      <c r="AD159">
        <v>1838</v>
      </c>
      <c r="AE159" s="2">
        <f t="shared" si="35"/>
        <v>0.04285714285714286</v>
      </c>
      <c r="AF159" s="2">
        <f t="shared" si="37"/>
        <v>33.732765721673275</v>
      </c>
      <c r="AL159">
        <v>1838</v>
      </c>
      <c r="AO159">
        <v>0.04285714285714286</v>
      </c>
    </row>
    <row r="160" spans="1:41" ht="12.75">
      <c r="A160">
        <v>158</v>
      </c>
      <c r="B160">
        <v>1837</v>
      </c>
      <c r="E160">
        <v>2</v>
      </c>
      <c r="F160" s="2">
        <f t="shared" si="36"/>
        <v>0.05714285714285714</v>
      </c>
      <c r="AD160">
        <v>1837</v>
      </c>
      <c r="AE160" s="2">
        <f t="shared" si="35"/>
        <v>0.05714285714285714</v>
      </c>
      <c r="AF160" s="2">
        <f t="shared" si="37"/>
        <v>33.78990857881613</v>
      </c>
      <c r="AL160">
        <v>1837</v>
      </c>
      <c r="AO160">
        <v>0.05714285714285714</v>
      </c>
    </row>
    <row r="161" spans="1:41" ht="12.75">
      <c r="A161">
        <v>159</v>
      </c>
      <c r="B161">
        <v>1836</v>
      </c>
      <c r="E161">
        <v>2</v>
      </c>
      <c r="F161" s="2">
        <f t="shared" si="36"/>
        <v>0.05714285714285714</v>
      </c>
      <c r="AD161">
        <v>1836</v>
      </c>
      <c r="AE161" s="2">
        <f t="shared" si="35"/>
        <v>0.05714285714285714</v>
      </c>
      <c r="AF161" s="2">
        <f t="shared" si="37"/>
        <v>33.84705143595899</v>
      </c>
      <c r="AL161">
        <v>1836</v>
      </c>
      <c r="AO161">
        <v>0.05714285714285714</v>
      </c>
    </row>
    <row r="162" spans="1:41" ht="12.75">
      <c r="A162">
        <v>160</v>
      </c>
      <c r="B162">
        <v>1835</v>
      </c>
      <c r="E162">
        <v>3</v>
      </c>
      <c r="F162" s="2">
        <f t="shared" si="36"/>
        <v>0.08571428571428572</v>
      </c>
      <c r="AD162">
        <v>1835</v>
      </c>
      <c r="AE162" s="2">
        <f t="shared" si="35"/>
        <v>0.08571428571428572</v>
      </c>
      <c r="AF162" s="2">
        <f t="shared" si="37"/>
        <v>33.93276572167328</v>
      </c>
      <c r="AL162">
        <v>1835</v>
      </c>
      <c r="AO162">
        <v>0.08571428571428572</v>
      </c>
    </row>
    <row r="163" spans="1:41" ht="12.75">
      <c r="A163">
        <v>161</v>
      </c>
      <c r="B163">
        <v>1834</v>
      </c>
      <c r="E163">
        <v>2.5</v>
      </c>
      <c r="F163" s="2">
        <f t="shared" si="36"/>
        <v>0.07142857142857142</v>
      </c>
      <c r="AD163">
        <v>1834</v>
      </c>
      <c r="AE163" s="2">
        <f t="shared" si="35"/>
        <v>0.07142857142857142</v>
      </c>
      <c r="AF163" s="2">
        <f t="shared" si="37"/>
        <v>34.00419429310185</v>
      </c>
      <c r="AL163">
        <v>1834</v>
      </c>
      <c r="AO163">
        <v>0.07142857142857142</v>
      </c>
    </row>
    <row r="164" spans="1:41" ht="12.75">
      <c r="A164">
        <v>162</v>
      </c>
      <c r="B164">
        <v>1833</v>
      </c>
      <c r="E164">
        <v>1.5</v>
      </c>
      <c r="F164" s="2">
        <f t="shared" si="36"/>
        <v>0.04285714285714286</v>
      </c>
      <c r="AD164">
        <v>1833</v>
      </c>
      <c r="AE164" s="2">
        <f t="shared" si="35"/>
        <v>0.04285714285714286</v>
      </c>
      <c r="AF164" s="2">
        <f t="shared" si="37"/>
        <v>34.04705143595899</v>
      </c>
      <c r="AL164">
        <v>1833</v>
      </c>
      <c r="AO164">
        <v>0.04285714285714286</v>
      </c>
    </row>
    <row r="165" spans="1:41" ht="12.75">
      <c r="A165">
        <v>163</v>
      </c>
      <c r="B165">
        <v>1832</v>
      </c>
      <c r="E165">
        <v>2</v>
      </c>
      <c r="F165" s="2">
        <f t="shared" si="36"/>
        <v>0.05714285714285714</v>
      </c>
      <c r="AD165">
        <v>1832</v>
      </c>
      <c r="AE165" s="2">
        <f t="shared" si="35"/>
        <v>0.05714285714285714</v>
      </c>
      <c r="AF165" s="2">
        <f t="shared" si="37"/>
        <v>34.10419429310185</v>
      </c>
      <c r="AL165">
        <v>1832</v>
      </c>
      <c r="AO165">
        <v>0.05714285714285714</v>
      </c>
    </row>
    <row r="166" spans="1:41" ht="12.75">
      <c r="A166">
        <v>164</v>
      </c>
      <c r="B166">
        <v>1831</v>
      </c>
      <c r="E166">
        <v>2</v>
      </c>
      <c r="F166" s="2">
        <f t="shared" si="36"/>
        <v>0.05714285714285714</v>
      </c>
      <c r="AD166">
        <v>1831</v>
      </c>
      <c r="AE166" s="2">
        <f t="shared" si="35"/>
        <v>0.05714285714285714</v>
      </c>
      <c r="AF166" s="2">
        <f t="shared" si="37"/>
        <v>34.161337150244705</v>
      </c>
      <c r="AL166">
        <v>1831</v>
      </c>
      <c r="AO166">
        <v>0.05714285714285714</v>
      </c>
    </row>
    <row r="167" spans="1:41" ht="12.75">
      <c r="A167">
        <v>165</v>
      </c>
      <c r="B167">
        <v>1830</v>
      </c>
      <c r="E167">
        <v>2.5</v>
      </c>
      <c r="F167" s="2">
        <f t="shared" si="36"/>
        <v>0.07142857142857142</v>
      </c>
      <c r="AD167">
        <v>1830</v>
      </c>
      <c r="AE167" s="2">
        <f t="shared" si="35"/>
        <v>0.07142857142857142</v>
      </c>
      <c r="AF167" s="2">
        <f t="shared" si="37"/>
        <v>34.232765721673275</v>
      </c>
      <c r="AL167">
        <v>1830</v>
      </c>
      <c r="AO167">
        <v>0.07142857142857142</v>
      </c>
    </row>
    <row r="168" spans="1:41" ht="12.75">
      <c r="A168">
        <v>166</v>
      </c>
      <c r="B168">
        <v>1829</v>
      </c>
      <c r="E168">
        <v>3</v>
      </c>
      <c r="F168" s="2">
        <f aca="true" t="shared" si="38" ref="F168:F183">E168/35</f>
        <v>0.08571428571428572</v>
      </c>
      <c r="AD168">
        <v>1829</v>
      </c>
      <c r="AE168" s="2">
        <f t="shared" si="35"/>
        <v>0.08571428571428572</v>
      </c>
      <c r="AF168" s="2">
        <f t="shared" si="37"/>
        <v>34.31848000738756</v>
      </c>
      <c r="AL168">
        <v>1829</v>
      </c>
      <c r="AO168">
        <v>0.08571428571428572</v>
      </c>
    </row>
    <row r="169" spans="1:41" ht="12.75">
      <c r="A169">
        <v>167</v>
      </c>
      <c r="B169">
        <v>1828</v>
      </c>
      <c r="E169">
        <v>3</v>
      </c>
      <c r="F169" s="2">
        <f t="shared" si="38"/>
        <v>0.08571428571428572</v>
      </c>
      <c r="AD169">
        <v>1828</v>
      </c>
      <c r="AE169" s="2">
        <f t="shared" si="35"/>
        <v>0.08571428571428572</v>
      </c>
      <c r="AF169" s="2">
        <f t="shared" si="37"/>
        <v>34.40419429310185</v>
      </c>
      <c r="AL169">
        <v>1828</v>
      </c>
      <c r="AO169">
        <v>0.08571428571428572</v>
      </c>
    </row>
    <row r="170" spans="1:41" ht="12.75">
      <c r="A170">
        <v>168</v>
      </c>
      <c r="B170">
        <v>1827</v>
      </c>
      <c r="C170" t="s">
        <v>22</v>
      </c>
      <c r="D170" t="s">
        <v>23</v>
      </c>
      <c r="E170">
        <v>3.5</v>
      </c>
      <c r="F170" s="2">
        <f t="shared" si="38"/>
        <v>0.1</v>
      </c>
      <c r="AD170">
        <v>1827</v>
      </c>
      <c r="AE170" s="2">
        <f t="shared" si="35"/>
        <v>0.1</v>
      </c>
      <c r="AF170" s="2">
        <f aca="true" t="shared" si="39" ref="AF170:AF185">AF169+AE170</f>
        <v>34.504194293101854</v>
      </c>
      <c r="AL170">
        <v>1827</v>
      </c>
      <c r="AO170">
        <v>0.1</v>
      </c>
    </row>
    <row r="171" spans="1:41" ht="12.75">
      <c r="A171">
        <v>169</v>
      </c>
      <c r="B171">
        <v>1826</v>
      </c>
      <c r="C171">
        <v>3</v>
      </c>
      <c r="D171" s="2">
        <f>C171/35</f>
        <v>0.08571428571428572</v>
      </c>
      <c r="E171">
        <v>2.5</v>
      </c>
      <c r="F171" s="2">
        <f t="shared" si="38"/>
        <v>0.07142857142857142</v>
      </c>
      <c r="AD171">
        <v>1826</v>
      </c>
      <c r="AE171" s="2">
        <f t="shared" si="35"/>
        <v>0.07142857142857142</v>
      </c>
      <c r="AF171" s="2">
        <f t="shared" si="39"/>
        <v>34.57562286453042</v>
      </c>
      <c r="AL171">
        <v>1826</v>
      </c>
      <c r="AO171">
        <v>0.07142857142857142</v>
      </c>
    </row>
    <row r="172" spans="1:41" ht="12.75">
      <c r="A172">
        <v>170</v>
      </c>
      <c r="B172">
        <v>1825</v>
      </c>
      <c r="C172">
        <v>2</v>
      </c>
      <c r="D172" s="2">
        <f aca="true" t="shared" si="40" ref="D172:D187">C172/35</f>
        <v>0.05714285714285714</v>
      </c>
      <c r="E172">
        <v>2</v>
      </c>
      <c r="F172" s="2">
        <f t="shared" si="38"/>
        <v>0.05714285714285714</v>
      </c>
      <c r="AD172">
        <v>1825</v>
      </c>
      <c r="AE172" s="2">
        <f t="shared" si="35"/>
        <v>0.05714285714285714</v>
      </c>
      <c r="AF172" s="2">
        <f t="shared" si="39"/>
        <v>34.63276572167328</v>
      </c>
      <c r="AL172">
        <v>1825</v>
      </c>
      <c r="AO172">
        <v>0.05714285714285714</v>
      </c>
    </row>
    <row r="173" spans="1:41" ht="12.75">
      <c r="A173">
        <v>171</v>
      </c>
      <c r="B173">
        <v>1824</v>
      </c>
      <c r="C173">
        <v>3</v>
      </c>
      <c r="D173" s="2">
        <f t="shared" si="40"/>
        <v>0.08571428571428572</v>
      </c>
      <c r="E173">
        <v>2.5</v>
      </c>
      <c r="F173" s="2">
        <f t="shared" si="38"/>
        <v>0.07142857142857142</v>
      </c>
      <c r="AD173">
        <v>1824</v>
      </c>
      <c r="AE173" s="2">
        <f t="shared" si="35"/>
        <v>0.07142857142857142</v>
      </c>
      <c r="AF173" s="2">
        <f t="shared" si="39"/>
        <v>34.70419429310185</v>
      </c>
      <c r="AL173">
        <v>1824</v>
      </c>
      <c r="AO173">
        <v>0.07142857142857142</v>
      </c>
    </row>
    <row r="174" spans="1:41" ht="12.75">
      <c r="A174">
        <v>172</v>
      </c>
      <c r="B174">
        <v>1823</v>
      </c>
      <c r="C174">
        <v>3</v>
      </c>
      <c r="D174" s="2">
        <f t="shared" si="40"/>
        <v>0.08571428571428572</v>
      </c>
      <c r="E174">
        <v>2.5</v>
      </c>
      <c r="F174" s="2">
        <f t="shared" si="38"/>
        <v>0.07142857142857142</v>
      </c>
      <c r="AD174">
        <v>1823</v>
      </c>
      <c r="AE174" s="2">
        <f aca="true" t="shared" si="41" ref="AE174:AE192">F174</f>
        <v>0.07142857142857142</v>
      </c>
      <c r="AF174" s="2">
        <f t="shared" si="39"/>
        <v>34.77562286453042</v>
      </c>
      <c r="AL174">
        <v>1823</v>
      </c>
      <c r="AO174">
        <v>0.07142857142857142</v>
      </c>
    </row>
    <row r="175" spans="1:41" ht="12.75">
      <c r="A175">
        <v>173</v>
      </c>
      <c r="B175">
        <v>1822</v>
      </c>
      <c r="C175">
        <v>3</v>
      </c>
      <c r="D175" s="2">
        <f t="shared" si="40"/>
        <v>0.08571428571428572</v>
      </c>
      <c r="E175">
        <v>3</v>
      </c>
      <c r="F175" s="2">
        <f t="shared" si="38"/>
        <v>0.08571428571428572</v>
      </c>
      <c r="AD175">
        <v>1822</v>
      </c>
      <c r="AE175" s="2">
        <f t="shared" si="41"/>
        <v>0.08571428571428572</v>
      </c>
      <c r="AF175" s="2">
        <f t="shared" si="39"/>
        <v>34.86133715024471</v>
      </c>
      <c r="AL175">
        <v>1822</v>
      </c>
      <c r="AO175">
        <v>0.08571428571428572</v>
      </c>
    </row>
    <row r="176" spans="1:41" ht="12.75">
      <c r="A176">
        <v>174</v>
      </c>
      <c r="B176">
        <v>1821</v>
      </c>
      <c r="C176">
        <v>2.5</v>
      </c>
      <c r="D176" s="2">
        <f t="shared" si="40"/>
        <v>0.07142857142857142</v>
      </c>
      <c r="E176">
        <v>3</v>
      </c>
      <c r="F176" s="2">
        <f t="shared" si="38"/>
        <v>0.08571428571428572</v>
      </c>
      <c r="AD176">
        <v>1821</v>
      </c>
      <c r="AE176" s="2">
        <f t="shared" si="41"/>
        <v>0.08571428571428572</v>
      </c>
      <c r="AF176" s="2">
        <f t="shared" si="39"/>
        <v>34.947051435959</v>
      </c>
      <c r="AL176">
        <v>1821</v>
      </c>
      <c r="AO176">
        <v>0.08571428571428572</v>
      </c>
    </row>
    <row r="177" spans="1:41" ht="12.75">
      <c r="A177">
        <v>175</v>
      </c>
      <c r="B177">
        <v>1820</v>
      </c>
      <c r="C177">
        <v>2.5</v>
      </c>
      <c r="D177" s="2">
        <f t="shared" si="40"/>
        <v>0.07142857142857142</v>
      </c>
      <c r="E177">
        <v>2.5</v>
      </c>
      <c r="F177" s="2">
        <f t="shared" si="38"/>
        <v>0.07142857142857142</v>
      </c>
      <c r="AD177">
        <v>1820</v>
      </c>
      <c r="AE177" s="2">
        <f t="shared" si="41"/>
        <v>0.07142857142857142</v>
      </c>
      <c r="AF177" s="2">
        <f t="shared" si="39"/>
        <v>35.018480007387566</v>
      </c>
      <c r="AL177">
        <v>1820</v>
      </c>
      <c r="AO177">
        <v>0.07142857142857142</v>
      </c>
    </row>
    <row r="178" spans="1:41" ht="12.75">
      <c r="A178">
        <v>176</v>
      </c>
      <c r="B178">
        <v>1819</v>
      </c>
      <c r="C178">
        <v>5</v>
      </c>
      <c r="D178" s="2">
        <f t="shared" si="40"/>
        <v>0.14285714285714285</v>
      </c>
      <c r="E178">
        <v>4.5</v>
      </c>
      <c r="F178" s="2">
        <f t="shared" si="38"/>
        <v>0.12857142857142856</v>
      </c>
      <c r="AD178">
        <v>1819</v>
      </c>
      <c r="AE178" s="2">
        <f t="shared" si="41"/>
        <v>0.12857142857142856</v>
      </c>
      <c r="AF178" s="2">
        <f t="shared" si="39"/>
        <v>35.14705143595899</v>
      </c>
      <c r="AL178">
        <v>1819</v>
      </c>
      <c r="AO178">
        <v>0.12857142857142856</v>
      </c>
    </row>
    <row r="179" spans="1:41" ht="12.75">
      <c r="A179">
        <v>177</v>
      </c>
      <c r="B179">
        <v>1818</v>
      </c>
      <c r="C179">
        <v>4</v>
      </c>
      <c r="D179" s="2">
        <f t="shared" si="40"/>
        <v>0.11428571428571428</v>
      </c>
      <c r="E179">
        <v>4</v>
      </c>
      <c r="F179" s="2">
        <f t="shared" si="38"/>
        <v>0.11428571428571428</v>
      </c>
      <c r="AD179">
        <v>1818</v>
      </c>
      <c r="AE179" s="2">
        <f t="shared" si="41"/>
        <v>0.11428571428571428</v>
      </c>
      <c r="AF179" s="2">
        <f t="shared" si="39"/>
        <v>35.26133715024471</v>
      </c>
      <c r="AL179">
        <v>1818</v>
      </c>
      <c r="AO179">
        <v>0.11428571428571428</v>
      </c>
    </row>
    <row r="180" spans="1:41" ht="12.75">
      <c r="A180">
        <v>178</v>
      </c>
      <c r="B180">
        <v>1817</v>
      </c>
      <c r="C180">
        <v>4</v>
      </c>
      <c r="D180" s="2">
        <f t="shared" si="40"/>
        <v>0.11428571428571428</v>
      </c>
      <c r="E180">
        <v>4</v>
      </c>
      <c r="F180" s="2">
        <f t="shared" si="38"/>
        <v>0.11428571428571428</v>
      </c>
      <c r="AD180">
        <v>1817</v>
      </c>
      <c r="AE180" s="2">
        <f t="shared" si="41"/>
        <v>0.11428571428571428</v>
      </c>
      <c r="AF180" s="2">
        <f t="shared" si="39"/>
        <v>35.37562286453042</v>
      </c>
      <c r="AL180">
        <v>1817</v>
      </c>
      <c r="AO180">
        <v>0.11428571428571428</v>
      </c>
    </row>
    <row r="181" spans="1:41" ht="12.75">
      <c r="A181">
        <v>179</v>
      </c>
      <c r="B181">
        <v>1816</v>
      </c>
      <c r="C181">
        <v>2</v>
      </c>
      <c r="D181" s="2">
        <f t="shared" si="40"/>
        <v>0.05714285714285714</v>
      </c>
      <c r="E181">
        <v>2</v>
      </c>
      <c r="F181" s="2">
        <f t="shared" si="38"/>
        <v>0.05714285714285714</v>
      </c>
      <c r="AD181">
        <v>1816</v>
      </c>
      <c r="AE181" s="2">
        <f t="shared" si="41"/>
        <v>0.05714285714285714</v>
      </c>
      <c r="AF181" s="2">
        <f t="shared" si="39"/>
        <v>35.43276572167328</v>
      </c>
      <c r="AL181">
        <v>1816</v>
      </c>
      <c r="AO181">
        <v>0.05714285714285714</v>
      </c>
    </row>
    <row r="182" spans="1:41" ht="12.75">
      <c r="A182">
        <v>180</v>
      </c>
      <c r="B182">
        <v>1815</v>
      </c>
      <c r="C182">
        <v>2</v>
      </c>
      <c r="D182" s="2">
        <f t="shared" si="40"/>
        <v>0.05714285714285714</v>
      </c>
      <c r="E182">
        <v>2</v>
      </c>
      <c r="F182" s="2">
        <f t="shared" si="38"/>
        <v>0.05714285714285714</v>
      </c>
      <c r="AD182">
        <v>1815</v>
      </c>
      <c r="AE182" s="2">
        <f t="shared" si="41"/>
        <v>0.05714285714285714</v>
      </c>
      <c r="AF182" s="2">
        <f t="shared" si="39"/>
        <v>35.489908578816134</v>
      </c>
      <c r="AL182">
        <v>1815</v>
      </c>
      <c r="AO182">
        <v>0.05714285714285714</v>
      </c>
    </row>
    <row r="183" spans="1:41" ht="12.75">
      <c r="A183">
        <v>181</v>
      </c>
      <c r="B183">
        <v>1814</v>
      </c>
      <c r="C183">
        <v>2.5</v>
      </c>
      <c r="D183" s="2">
        <f t="shared" si="40"/>
        <v>0.07142857142857142</v>
      </c>
      <c r="E183">
        <v>2.5</v>
      </c>
      <c r="F183" s="2">
        <f t="shared" si="38"/>
        <v>0.07142857142857142</v>
      </c>
      <c r="AD183">
        <v>1814</v>
      </c>
      <c r="AE183" s="2">
        <f t="shared" si="41"/>
        <v>0.07142857142857142</v>
      </c>
      <c r="AF183" s="2">
        <f t="shared" si="39"/>
        <v>35.561337150244704</v>
      </c>
      <c r="AL183">
        <v>1814</v>
      </c>
      <c r="AO183">
        <v>0.07142857142857142</v>
      </c>
    </row>
    <row r="184" spans="1:41" ht="12.75">
      <c r="A184">
        <v>182</v>
      </c>
      <c r="B184">
        <v>1813</v>
      </c>
      <c r="C184">
        <v>2.5</v>
      </c>
      <c r="D184" s="2">
        <f t="shared" si="40"/>
        <v>0.07142857142857142</v>
      </c>
      <c r="E184">
        <v>3</v>
      </c>
      <c r="F184" s="2">
        <f aca="true" t="shared" si="42" ref="F184:F192">E184/35</f>
        <v>0.08571428571428572</v>
      </c>
      <c r="AD184">
        <v>1813</v>
      </c>
      <c r="AE184" s="2">
        <f t="shared" si="41"/>
        <v>0.08571428571428572</v>
      </c>
      <c r="AF184" s="2">
        <f t="shared" si="39"/>
        <v>35.64705143595899</v>
      </c>
      <c r="AL184">
        <v>1813</v>
      </c>
      <c r="AO184">
        <v>0.08571428571428572</v>
      </c>
    </row>
    <row r="185" spans="1:41" ht="12.75">
      <c r="A185">
        <v>183</v>
      </c>
      <c r="B185">
        <v>1812</v>
      </c>
      <c r="C185">
        <v>3</v>
      </c>
      <c r="D185" s="2">
        <f t="shared" si="40"/>
        <v>0.08571428571428572</v>
      </c>
      <c r="E185">
        <v>2.5</v>
      </c>
      <c r="F185" s="2">
        <f t="shared" si="42"/>
        <v>0.07142857142857142</v>
      </c>
      <c r="AD185">
        <v>1812</v>
      </c>
      <c r="AE185" s="2">
        <f t="shared" si="41"/>
        <v>0.07142857142857142</v>
      </c>
      <c r="AF185" s="2">
        <f t="shared" si="39"/>
        <v>35.71848000738756</v>
      </c>
      <c r="AL185">
        <v>1812</v>
      </c>
      <c r="AO185">
        <v>0.07142857142857142</v>
      </c>
    </row>
    <row r="186" spans="1:41" ht="12.75">
      <c r="A186">
        <v>184</v>
      </c>
      <c r="B186">
        <v>1811</v>
      </c>
      <c r="C186">
        <v>3</v>
      </c>
      <c r="D186" s="2">
        <f t="shared" si="40"/>
        <v>0.08571428571428572</v>
      </c>
      <c r="E186">
        <v>2.5</v>
      </c>
      <c r="F186" s="2">
        <f t="shared" si="42"/>
        <v>0.07142857142857142</v>
      </c>
      <c r="AD186">
        <v>1811</v>
      </c>
      <c r="AE186" s="2">
        <f t="shared" si="41"/>
        <v>0.07142857142857142</v>
      </c>
      <c r="AF186" s="2">
        <f aca="true" t="shared" si="43" ref="AF186:AF192">AF185+AE186</f>
        <v>35.78990857881613</v>
      </c>
      <c r="AL186">
        <v>1811</v>
      </c>
      <c r="AO186">
        <v>0.07142857142857142</v>
      </c>
    </row>
    <row r="187" spans="1:41" ht="12.75">
      <c r="A187">
        <v>185</v>
      </c>
      <c r="B187">
        <v>1810</v>
      </c>
      <c r="C187">
        <v>2</v>
      </c>
      <c r="D187" s="2">
        <f t="shared" si="40"/>
        <v>0.05714285714285714</v>
      </c>
      <c r="E187">
        <v>2.5</v>
      </c>
      <c r="F187" s="2">
        <f t="shared" si="42"/>
        <v>0.07142857142857142</v>
      </c>
      <c r="AD187">
        <v>1810</v>
      </c>
      <c r="AE187" s="2">
        <f t="shared" si="41"/>
        <v>0.07142857142857142</v>
      </c>
      <c r="AF187" s="2">
        <f t="shared" si="43"/>
        <v>35.8613371502447</v>
      </c>
      <c r="AL187">
        <v>1810</v>
      </c>
      <c r="AO187">
        <v>0.07142857142857142</v>
      </c>
    </row>
    <row r="188" spans="1:41" ht="12.75">
      <c r="A188">
        <v>186</v>
      </c>
      <c r="B188">
        <v>1809</v>
      </c>
      <c r="C188">
        <v>2.5</v>
      </c>
      <c r="D188" s="2">
        <f>C188/35</f>
        <v>0.07142857142857142</v>
      </c>
      <c r="E188">
        <v>3</v>
      </c>
      <c r="F188" s="2">
        <f t="shared" si="42"/>
        <v>0.08571428571428572</v>
      </c>
      <c r="AD188">
        <v>1809</v>
      </c>
      <c r="AE188" s="2">
        <f t="shared" si="41"/>
        <v>0.08571428571428572</v>
      </c>
      <c r="AF188" s="2">
        <f t="shared" si="43"/>
        <v>35.94705143595899</v>
      </c>
      <c r="AL188">
        <v>1809</v>
      </c>
      <c r="AO188">
        <v>0.08571428571428572</v>
      </c>
    </row>
    <row r="189" spans="1:41" ht="12.75">
      <c r="A189">
        <v>187</v>
      </c>
      <c r="B189">
        <v>1808</v>
      </c>
      <c r="C189">
        <v>4.5</v>
      </c>
      <c r="D189" s="2">
        <f>C189/35</f>
        <v>0.12857142857142856</v>
      </c>
      <c r="E189">
        <v>4</v>
      </c>
      <c r="F189" s="2">
        <f t="shared" si="42"/>
        <v>0.11428571428571428</v>
      </c>
      <c r="AD189">
        <v>1808</v>
      </c>
      <c r="AE189" s="2">
        <f t="shared" si="41"/>
        <v>0.11428571428571428</v>
      </c>
      <c r="AF189" s="2">
        <f t="shared" si="43"/>
        <v>36.061337150244704</v>
      </c>
      <c r="AL189">
        <v>1808</v>
      </c>
      <c r="AO189">
        <v>0.11428571428571428</v>
      </c>
    </row>
    <row r="190" spans="1:41" ht="12.75">
      <c r="A190">
        <v>188</v>
      </c>
      <c r="B190">
        <v>1807</v>
      </c>
      <c r="C190">
        <v>2.5</v>
      </c>
      <c r="D190" s="2">
        <f>C190/35</f>
        <v>0.07142857142857142</v>
      </c>
      <c r="E190">
        <v>4</v>
      </c>
      <c r="F190" s="2">
        <f t="shared" si="42"/>
        <v>0.11428571428571428</v>
      </c>
      <c r="AD190">
        <v>1807</v>
      </c>
      <c r="AE190" s="2">
        <f t="shared" si="41"/>
        <v>0.11428571428571428</v>
      </c>
      <c r="AF190" s="2">
        <f t="shared" si="43"/>
        <v>36.17562286453042</v>
      </c>
      <c r="AL190">
        <v>1807</v>
      </c>
      <c r="AO190">
        <v>0.11428571428571428</v>
      </c>
    </row>
    <row r="191" spans="1:41" ht="12.75">
      <c r="A191">
        <v>189</v>
      </c>
      <c r="B191">
        <v>1806</v>
      </c>
      <c r="C191">
        <v>5</v>
      </c>
      <c r="D191" s="2">
        <f>C191/35</f>
        <v>0.14285714285714285</v>
      </c>
      <c r="E191">
        <v>5</v>
      </c>
      <c r="F191" s="2">
        <f t="shared" si="42"/>
        <v>0.14285714285714285</v>
      </c>
      <c r="AD191">
        <v>1806</v>
      </c>
      <c r="AE191" s="2">
        <f t="shared" si="41"/>
        <v>0.14285714285714285</v>
      </c>
      <c r="AF191" s="2">
        <f t="shared" si="43"/>
        <v>36.31848000738756</v>
      </c>
      <c r="AL191">
        <v>1806</v>
      </c>
      <c r="AO191">
        <v>0.14285714285714285</v>
      </c>
    </row>
    <row r="192" spans="1:41" ht="12.75">
      <c r="A192">
        <v>190</v>
      </c>
      <c r="B192">
        <v>1805</v>
      </c>
      <c r="C192">
        <v>5</v>
      </c>
      <c r="D192" s="2">
        <f>C192/35</f>
        <v>0.14285714285714285</v>
      </c>
      <c r="E192">
        <v>5</v>
      </c>
      <c r="F192" s="2">
        <f t="shared" si="42"/>
        <v>0.14285714285714285</v>
      </c>
      <c r="AD192">
        <v>1805</v>
      </c>
      <c r="AE192" s="2">
        <f t="shared" si="41"/>
        <v>0.14285714285714285</v>
      </c>
      <c r="AF192" s="2">
        <f t="shared" si="43"/>
        <v>36.46133715024471</v>
      </c>
      <c r="AL192">
        <v>1805</v>
      </c>
      <c r="AO192">
        <v>0.14285714285714285</v>
      </c>
    </row>
    <row r="193" ht="12.75">
      <c r="AE193" s="2"/>
    </row>
  </sheetData>
  <sheetProtection/>
  <printOptions gridLines="1"/>
  <pageMargins left="0.75" right="0.75" top="1" bottom="1" header="0.5" footer="0.5"/>
  <pageSetup fitToHeight="2" fitToWidth="1" horizontalDpi="300" verticalDpi="3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">
      <pane ySplit="1380" topLeftCell="A2" activePane="bottomLeft" state="split"/>
      <selection pane="topLeft" activeCell="A1" sqref="A1:F16384"/>
      <selection pane="bottomLeft" activeCell="J38" sqref="J38"/>
    </sheetView>
  </sheetViews>
  <sheetFormatPr defaultColWidth="9.140625" defaultRowHeight="12.75"/>
  <cols>
    <col min="5" max="5" width="11.7109375" style="5" customWidth="1"/>
    <col min="6" max="6" width="9.140625" style="2" customWidth="1"/>
  </cols>
  <sheetData>
    <row r="1" spans="1:6" s="1" customFormat="1" ht="38.25">
      <c r="A1" s="1" t="s">
        <v>24</v>
      </c>
      <c r="C1" s="1" t="s">
        <v>25</v>
      </c>
      <c r="D1" s="1" t="s">
        <v>26</v>
      </c>
      <c r="E1" s="4" t="s">
        <v>27</v>
      </c>
      <c r="F1" s="3" t="s">
        <v>28</v>
      </c>
    </row>
    <row r="2" spans="1:6" ht="12.75">
      <c r="A2">
        <v>1</v>
      </c>
      <c r="B2">
        <v>1995</v>
      </c>
      <c r="C2">
        <v>1</v>
      </c>
      <c r="D2">
        <v>10</v>
      </c>
      <c r="E2" s="5">
        <f>1/7.7</f>
        <v>0.12987012987012986</v>
      </c>
      <c r="F2" s="2">
        <f>D2*E2</f>
        <v>1.2987012987012987</v>
      </c>
    </row>
    <row r="3" spans="1:6" ht="12.75">
      <c r="A3">
        <v>2</v>
      </c>
      <c r="B3">
        <v>1994</v>
      </c>
      <c r="C3">
        <v>1</v>
      </c>
      <c r="D3">
        <v>13</v>
      </c>
      <c r="E3" s="5">
        <f aca="true" t="shared" si="0" ref="E3:E8">1/7.7</f>
        <v>0.12987012987012986</v>
      </c>
      <c r="F3" s="2">
        <f aca="true" t="shared" si="1" ref="F3:F18">D3*E3</f>
        <v>1.6883116883116882</v>
      </c>
    </row>
    <row r="4" spans="1:6" ht="12.75">
      <c r="A4">
        <v>3</v>
      </c>
      <c r="B4">
        <v>1993</v>
      </c>
      <c r="C4">
        <v>1</v>
      </c>
      <c r="D4">
        <v>7</v>
      </c>
      <c r="E4" s="5">
        <f t="shared" si="0"/>
        <v>0.12987012987012986</v>
      </c>
      <c r="F4" s="2">
        <f t="shared" si="1"/>
        <v>0.909090909090909</v>
      </c>
    </row>
    <row r="5" spans="1:6" ht="12.75">
      <c r="A5">
        <v>4</v>
      </c>
      <c r="B5">
        <v>1992</v>
      </c>
      <c r="C5">
        <v>1</v>
      </c>
      <c r="D5">
        <v>6</v>
      </c>
      <c r="E5" s="5">
        <f t="shared" si="0"/>
        <v>0.12987012987012986</v>
      </c>
      <c r="F5" s="2">
        <f t="shared" si="1"/>
        <v>0.7792207792207791</v>
      </c>
    </row>
    <row r="6" spans="1:6" ht="12.75">
      <c r="A6">
        <v>5</v>
      </c>
      <c r="B6">
        <v>1991</v>
      </c>
      <c r="C6">
        <v>1</v>
      </c>
      <c r="D6">
        <v>7</v>
      </c>
      <c r="E6" s="5">
        <f t="shared" si="0"/>
        <v>0.12987012987012986</v>
      </c>
      <c r="F6" s="2">
        <f t="shared" si="1"/>
        <v>0.909090909090909</v>
      </c>
    </row>
    <row r="7" spans="1:6" ht="12.75">
      <c r="A7">
        <v>6</v>
      </c>
      <c r="B7">
        <v>1990</v>
      </c>
      <c r="C7">
        <v>1</v>
      </c>
      <c r="D7">
        <v>12</v>
      </c>
      <c r="E7" s="5">
        <f t="shared" si="0"/>
        <v>0.12987012987012986</v>
      </c>
      <c r="F7" s="2">
        <f t="shared" si="1"/>
        <v>1.5584415584415583</v>
      </c>
    </row>
    <row r="8" spans="1:6" ht="12.75">
      <c r="A8">
        <v>7</v>
      </c>
      <c r="B8">
        <v>1989</v>
      </c>
      <c r="C8">
        <v>1</v>
      </c>
      <c r="D8">
        <v>5</v>
      </c>
      <c r="E8" s="5">
        <f t="shared" si="0"/>
        <v>0.12987012987012986</v>
      </c>
      <c r="F8" s="2">
        <f t="shared" si="1"/>
        <v>0.6493506493506493</v>
      </c>
    </row>
    <row r="9" spans="1:6" ht="12.75">
      <c r="A9">
        <v>8</v>
      </c>
      <c r="B9">
        <v>1988</v>
      </c>
      <c r="C9">
        <v>1</v>
      </c>
      <c r="D9">
        <v>4.5</v>
      </c>
      <c r="E9" s="5">
        <f>1/7.7</f>
        <v>0.12987012987012986</v>
      </c>
      <c r="F9" s="2">
        <f t="shared" si="1"/>
        <v>0.5844155844155844</v>
      </c>
    </row>
    <row r="10" spans="1:6" ht="12.75">
      <c r="A10">
        <v>9</v>
      </c>
      <c r="B10">
        <v>1987</v>
      </c>
      <c r="C10">
        <v>7</v>
      </c>
      <c r="D10">
        <v>9</v>
      </c>
      <c r="E10" s="5">
        <f>1/7.7</f>
        <v>0.12987012987012986</v>
      </c>
      <c r="F10" s="2">
        <f t="shared" si="1"/>
        <v>1.1688311688311688</v>
      </c>
    </row>
    <row r="11" spans="1:6" ht="12.75">
      <c r="A11">
        <v>10</v>
      </c>
      <c r="B11">
        <v>1986</v>
      </c>
      <c r="C11">
        <v>7</v>
      </c>
      <c r="D11">
        <v>10</v>
      </c>
      <c r="E11" s="5">
        <f aca="true" t="shared" si="2" ref="E11:E19">1/7.7</f>
        <v>0.12987012987012986</v>
      </c>
      <c r="F11" s="2">
        <f t="shared" si="1"/>
        <v>1.2987012987012987</v>
      </c>
    </row>
    <row r="12" spans="1:6" ht="12.75">
      <c r="A12">
        <v>11</v>
      </c>
      <c r="B12">
        <v>1985</v>
      </c>
      <c r="C12">
        <v>7</v>
      </c>
      <c r="D12">
        <v>9</v>
      </c>
      <c r="E12" s="5">
        <f t="shared" si="2"/>
        <v>0.12987012987012986</v>
      </c>
      <c r="F12" s="2">
        <f t="shared" si="1"/>
        <v>1.1688311688311688</v>
      </c>
    </row>
    <row r="13" spans="1:6" ht="12.75">
      <c r="A13">
        <v>12</v>
      </c>
      <c r="B13">
        <v>1984</v>
      </c>
      <c r="C13">
        <v>7</v>
      </c>
      <c r="D13">
        <v>11</v>
      </c>
      <c r="E13" s="5">
        <f t="shared" si="2"/>
        <v>0.12987012987012986</v>
      </c>
      <c r="F13" s="2">
        <f t="shared" si="1"/>
        <v>1.4285714285714284</v>
      </c>
    </row>
    <row r="14" spans="1:6" ht="12.75">
      <c r="A14">
        <v>13</v>
      </c>
      <c r="B14">
        <v>1983</v>
      </c>
      <c r="C14">
        <v>7</v>
      </c>
      <c r="D14">
        <v>10</v>
      </c>
      <c r="E14" s="5">
        <f t="shared" si="2"/>
        <v>0.12987012987012986</v>
      </c>
      <c r="F14" s="2">
        <f t="shared" si="1"/>
        <v>1.2987012987012987</v>
      </c>
    </row>
    <row r="15" spans="1:6" ht="12.75">
      <c r="A15">
        <v>14</v>
      </c>
      <c r="B15">
        <v>1982</v>
      </c>
      <c r="C15">
        <v>7</v>
      </c>
      <c r="D15">
        <v>10</v>
      </c>
      <c r="E15" s="5">
        <f t="shared" si="2"/>
        <v>0.12987012987012986</v>
      </c>
      <c r="F15" s="2">
        <f t="shared" si="1"/>
        <v>1.2987012987012987</v>
      </c>
    </row>
    <row r="16" spans="1:6" ht="12.75">
      <c r="A16">
        <v>15</v>
      </c>
      <c r="B16">
        <v>1981</v>
      </c>
      <c r="C16">
        <v>12</v>
      </c>
      <c r="D16">
        <v>9</v>
      </c>
      <c r="E16" s="5">
        <f t="shared" si="2"/>
        <v>0.12987012987012986</v>
      </c>
      <c r="F16" s="2">
        <f t="shared" si="1"/>
        <v>1.1688311688311688</v>
      </c>
    </row>
    <row r="17" spans="1:6" ht="12.75">
      <c r="A17">
        <v>16</v>
      </c>
      <c r="B17">
        <v>1980</v>
      </c>
      <c r="C17">
        <v>12</v>
      </c>
      <c r="D17">
        <v>8</v>
      </c>
      <c r="E17" s="5">
        <f t="shared" si="2"/>
        <v>0.12987012987012986</v>
      </c>
      <c r="F17" s="2">
        <f t="shared" si="1"/>
        <v>1.0389610389610389</v>
      </c>
    </row>
    <row r="18" spans="1:6" ht="12.75">
      <c r="A18">
        <v>17</v>
      </c>
      <c r="B18">
        <v>1979</v>
      </c>
      <c r="C18">
        <v>12</v>
      </c>
      <c r="D18">
        <v>8</v>
      </c>
      <c r="E18" s="5">
        <f t="shared" si="2"/>
        <v>0.12987012987012986</v>
      </c>
      <c r="F18" s="2">
        <f t="shared" si="1"/>
        <v>1.0389610389610389</v>
      </c>
    </row>
    <row r="19" spans="1:6" ht="12.75">
      <c r="A19">
        <v>18</v>
      </c>
      <c r="B19">
        <v>1978</v>
      </c>
      <c r="C19">
        <v>12</v>
      </c>
      <c r="D19">
        <v>9</v>
      </c>
      <c r="E19" s="5">
        <f t="shared" si="2"/>
        <v>0.12987012987012986</v>
      </c>
      <c r="F19" s="2">
        <f aca="true" t="shared" si="3" ref="F19:F34">D19*E19</f>
        <v>1.1688311688311688</v>
      </c>
    </row>
    <row r="20" spans="1:6" ht="12.75">
      <c r="A20">
        <v>19</v>
      </c>
      <c r="B20">
        <v>1977</v>
      </c>
      <c r="C20">
        <v>8</v>
      </c>
      <c r="D20">
        <v>5</v>
      </c>
      <c r="E20" s="5">
        <f>1/7.5</f>
        <v>0.13333333333333333</v>
      </c>
      <c r="F20" s="2">
        <f t="shared" si="3"/>
        <v>0.6666666666666666</v>
      </c>
    </row>
    <row r="21" spans="1:6" ht="12.75">
      <c r="A21">
        <v>20</v>
      </c>
      <c r="B21">
        <v>1976</v>
      </c>
      <c r="C21">
        <v>8</v>
      </c>
      <c r="D21">
        <v>6</v>
      </c>
      <c r="E21" s="5">
        <f aca="true" t="shared" si="4" ref="E21:E36">1/7.5</f>
        <v>0.13333333333333333</v>
      </c>
      <c r="F21" s="2">
        <f t="shared" si="3"/>
        <v>0.8</v>
      </c>
    </row>
    <row r="22" spans="1:6" ht="12.75">
      <c r="A22">
        <v>21</v>
      </c>
      <c r="B22">
        <v>1975</v>
      </c>
      <c r="C22">
        <v>8</v>
      </c>
      <c r="D22">
        <v>6.5</v>
      </c>
      <c r="E22" s="5">
        <f t="shared" si="4"/>
        <v>0.13333333333333333</v>
      </c>
      <c r="F22" s="2">
        <f t="shared" si="3"/>
        <v>0.8666666666666667</v>
      </c>
    </row>
    <row r="23" spans="1:6" ht="12.75">
      <c r="A23">
        <v>22</v>
      </c>
      <c r="B23">
        <v>1974</v>
      </c>
      <c r="C23">
        <v>8</v>
      </c>
      <c r="D23">
        <v>4</v>
      </c>
      <c r="E23" s="5">
        <f t="shared" si="4"/>
        <v>0.13333333333333333</v>
      </c>
      <c r="F23" s="2">
        <f t="shared" si="3"/>
        <v>0.5333333333333333</v>
      </c>
    </row>
    <row r="24" spans="1:6" ht="12.75">
      <c r="A24">
        <v>23</v>
      </c>
      <c r="B24">
        <v>1973</v>
      </c>
      <c r="C24">
        <v>8</v>
      </c>
      <c r="D24">
        <v>4</v>
      </c>
      <c r="E24" s="5">
        <f t="shared" si="4"/>
        <v>0.13333333333333333</v>
      </c>
      <c r="F24" s="2">
        <f t="shared" si="3"/>
        <v>0.5333333333333333</v>
      </c>
    </row>
    <row r="25" spans="1:6" ht="12.75">
      <c r="A25">
        <v>24</v>
      </c>
      <c r="B25">
        <v>1972</v>
      </c>
      <c r="C25">
        <v>8</v>
      </c>
      <c r="D25">
        <v>7</v>
      </c>
      <c r="E25" s="5">
        <f t="shared" si="4"/>
        <v>0.13333333333333333</v>
      </c>
      <c r="F25" s="2">
        <f t="shared" si="3"/>
        <v>0.9333333333333333</v>
      </c>
    </row>
    <row r="26" spans="1:6" ht="12.75">
      <c r="A26">
        <v>25</v>
      </c>
      <c r="B26">
        <v>1971</v>
      </c>
      <c r="C26">
        <v>8</v>
      </c>
      <c r="D26">
        <v>8</v>
      </c>
      <c r="E26" s="5">
        <f t="shared" si="4"/>
        <v>0.13333333333333333</v>
      </c>
      <c r="F26" s="2">
        <f t="shared" si="3"/>
        <v>1.0666666666666667</v>
      </c>
    </row>
    <row r="27" spans="1:6" ht="12.75">
      <c r="A27">
        <v>26</v>
      </c>
      <c r="B27">
        <v>1970</v>
      </c>
      <c r="C27">
        <v>8</v>
      </c>
      <c r="D27">
        <v>4.5</v>
      </c>
      <c r="E27" s="5">
        <f t="shared" si="4"/>
        <v>0.13333333333333333</v>
      </c>
      <c r="F27" s="2">
        <f t="shared" si="3"/>
        <v>0.6</v>
      </c>
    </row>
    <row r="28" spans="1:6" ht="12.75">
      <c r="A28">
        <v>27</v>
      </c>
      <c r="B28">
        <v>1969</v>
      </c>
      <c r="C28">
        <v>8</v>
      </c>
      <c r="D28">
        <v>6</v>
      </c>
      <c r="E28" s="5">
        <f t="shared" si="4"/>
        <v>0.13333333333333333</v>
      </c>
      <c r="F28" s="2">
        <f t="shared" si="3"/>
        <v>0.8</v>
      </c>
    </row>
    <row r="29" spans="1:6" ht="12.75">
      <c r="A29">
        <v>28</v>
      </c>
      <c r="B29">
        <v>1968</v>
      </c>
      <c r="C29">
        <v>8</v>
      </c>
      <c r="D29">
        <v>5</v>
      </c>
      <c r="E29" s="5">
        <f t="shared" si="4"/>
        <v>0.13333333333333333</v>
      </c>
      <c r="F29" s="2">
        <f t="shared" si="3"/>
        <v>0.6666666666666666</v>
      </c>
    </row>
    <row r="30" spans="1:6" ht="12.75">
      <c r="A30">
        <v>29</v>
      </c>
      <c r="B30">
        <v>1967</v>
      </c>
      <c r="C30">
        <v>8</v>
      </c>
      <c r="D30">
        <v>7</v>
      </c>
      <c r="E30" s="5">
        <f t="shared" si="4"/>
        <v>0.13333333333333333</v>
      </c>
      <c r="F30" s="2">
        <f t="shared" si="3"/>
        <v>0.9333333333333333</v>
      </c>
    </row>
    <row r="31" spans="1:6" ht="12.75">
      <c r="A31">
        <v>30</v>
      </c>
      <c r="B31">
        <v>1966</v>
      </c>
      <c r="C31">
        <v>8</v>
      </c>
      <c r="D31">
        <v>5</v>
      </c>
      <c r="E31" s="5">
        <f t="shared" si="4"/>
        <v>0.13333333333333333</v>
      </c>
      <c r="F31" s="2">
        <f t="shared" si="3"/>
        <v>0.6666666666666666</v>
      </c>
    </row>
    <row r="32" spans="1:6" ht="12.75">
      <c r="A32">
        <v>31</v>
      </c>
      <c r="B32">
        <v>1965</v>
      </c>
      <c r="C32">
        <v>8</v>
      </c>
      <c r="D32">
        <v>6</v>
      </c>
      <c r="E32" s="5">
        <f t="shared" si="4"/>
        <v>0.13333333333333333</v>
      </c>
      <c r="F32" s="2">
        <f t="shared" si="3"/>
        <v>0.8</v>
      </c>
    </row>
    <row r="33" spans="1:6" ht="12.75">
      <c r="A33">
        <v>32</v>
      </c>
      <c r="B33">
        <v>1964</v>
      </c>
      <c r="C33">
        <v>8</v>
      </c>
      <c r="D33">
        <v>6.5</v>
      </c>
      <c r="E33" s="5">
        <f t="shared" si="4"/>
        <v>0.13333333333333333</v>
      </c>
      <c r="F33" s="2">
        <f t="shared" si="3"/>
        <v>0.8666666666666667</v>
      </c>
    </row>
    <row r="34" spans="1:6" ht="12.75">
      <c r="A34">
        <v>33</v>
      </c>
      <c r="B34">
        <v>1963</v>
      </c>
      <c r="C34">
        <v>8</v>
      </c>
      <c r="D34">
        <v>7</v>
      </c>
      <c r="E34" s="5">
        <f t="shared" si="4"/>
        <v>0.13333333333333333</v>
      </c>
      <c r="F34" s="2">
        <f t="shared" si="3"/>
        <v>0.9333333333333333</v>
      </c>
    </row>
    <row r="35" spans="1:6" ht="12.75">
      <c r="A35">
        <v>34</v>
      </c>
      <c r="B35">
        <v>1962</v>
      </c>
      <c r="C35">
        <v>8</v>
      </c>
      <c r="D35">
        <v>4.5</v>
      </c>
      <c r="E35" s="5">
        <f t="shared" si="4"/>
        <v>0.13333333333333333</v>
      </c>
      <c r="F35" s="2">
        <f aca="true" t="shared" si="5" ref="F35:F48">D35*E35</f>
        <v>0.6</v>
      </c>
    </row>
    <row r="36" spans="1:6" ht="12.75">
      <c r="A36">
        <v>35</v>
      </c>
      <c r="B36">
        <v>1961</v>
      </c>
      <c r="C36">
        <v>8</v>
      </c>
      <c r="D36">
        <v>7</v>
      </c>
      <c r="E36" s="5">
        <f t="shared" si="4"/>
        <v>0.13333333333333333</v>
      </c>
      <c r="F36" s="2">
        <f t="shared" si="5"/>
        <v>0.9333333333333333</v>
      </c>
    </row>
    <row r="37" spans="1:6" ht="12.75">
      <c r="A37">
        <v>36</v>
      </c>
      <c r="B37">
        <v>1960</v>
      </c>
      <c r="C37">
        <v>8</v>
      </c>
      <c r="D37">
        <v>5.5</v>
      </c>
      <c r="E37" s="5">
        <f aca="true" t="shared" si="6" ref="E37:E43">1/7.5</f>
        <v>0.13333333333333333</v>
      </c>
      <c r="F37" s="2">
        <f t="shared" si="5"/>
        <v>0.7333333333333333</v>
      </c>
    </row>
    <row r="38" spans="1:6" ht="12.75">
      <c r="A38">
        <v>37</v>
      </c>
      <c r="B38">
        <v>1959</v>
      </c>
      <c r="C38">
        <v>8</v>
      </c>
      <c r="D38">
        <v>5.5</v>
      </c>
      <c r="E38" s="5">
        <f t="shared" si="6"/>
        <v>0.13333333333333333</v>
      </c>
      <c r="F38" s="2">
        <f t="shared" si="5"/>
        <v>0.7333333333333333</v>
      </c>
    </row>
    <row r="39" spans="1:6" ht="12.75">
      <c r="A39">
        <v>38</v>
      </c>
      <c r="B39">
        <v>1958</v>
      </c>
      <c r="C39">
        <v>8</v>
      </c>
      <c r="D39">
        <v>5.5</v>
      </c>
      <c r="E39" s="5">
        <f t="shared" si="6"/>
        <v>0.13333333333333333</v>
      </c>
      <c r="F39" s="2">
        <f t="shared" si="5"/>
        <v>0.7333333333333333</v>
      </c>
    </row>
    <row r="40" spans="1:6" ht="12.75">
      <c r="A40">
        <v>39</v>
      </c>
      <c r="B40">
        <v>1957</v>
      </c>
      <c r="C40">
        <v>8</v>
      </c>
      <c r="D40">
        <v>4.5</v>
      </c>
      <c r="E40" s="5">
        <f t="shared" si="6"/>
        <v>0.13333333333333333</v>
      </c>
      <c r="F40" s="2">
        <f t="shared" si="5"/>
        <v>0.6</v>
      </c>
    </row>
    <row r="41" spans="1:6" ht="12.75">
      <c r="A41">
        <v>40</v>
      </c>
      <c r="B41">
        <v>1956</v>
      </c>
      <c r="C41">
        <v>8</v>
      </c>
      <c r="D41">
        <v>5.5</v>
      </c>
      <c r="E41" s="5">
        <f t="shared" si="6"/>
        <v>0.13333333333333333</v>
      </c>
      <c r="F41" s="2">
        <f t="shared" si="5"/>
        <v>0.7333333333333333</v>
      </c>
    </row>
    <row r="42" spans="1:6" ht="12.75">
      <c r="A42">
        <v>41</v>
      </c>
      <c r="B42">
        <v>1955</v>
      </c>
      <c r="C42">
        <v>8</v>
      </c>
      <c r="D42">
        <v>5</v>
      </c>
      <c r="E42" s="5">
        <f t="shared" si="6"/>
        <v>0.13333333333333333</v>
      </c>
      <c r="F42" s="2">
        <f t="shared" si="5"/>
        <v>0.6666666666666666</v>
      </c>
    </row>
    <row r="43" spans="1:6" ht="12.75">
      <c r="A43">
        <v>42</v>
      </c>
      <c r="B43">
        <v>1954</v>
      </c>
      <c r="C43">
        <v>8</v>
      </c>
      <c r="D43">
        <v>3.5</v>
      </c>
      <c r="E43" s="5">
        <f t="shared" si="6"/>
        <v>0.13333333333333333</v>
      </c>
      <c r="F43" s="2">
        <f t="shared" si="5"/>
        <v>0.4666666666666667</v>
      </c>
    </row>
    <row r="44" spans="1:6" ht="12.75">
      <c r="A44">
        <v>43</v>
      </c>
      <c r="B44">
        <v>1953</v>
      </c>
      <c r="C44">
        <v>13</v>
      </c>
      <c r="D44">
        <v>6</v>
      </c>
      <c r="E44" s="5">
        <f>1/7.8</f>
        <v>0.12820512820512822</v>
      </c>
      <c r="F44" s="2">
        <f t="shared" si="5"/>
        <v>0.7692307692307694</v>
      </c>
    </row>
    <row r="45" spans="1:6" ht="12.75">
      <c r="A45">
        <v>44</v>
      </c>
      <c r="B45">
        <v>1952</v>
      </c>
      <c r="C45">
        <v>13</v>
      </c>
      <c r="D45">
        <v>6</v>
      </c>
      <c r="E45" s="5">
        <f>1/7.8</f>
        <v>0.12820512820512822</v>
      </c>
      <c r="F45" s="2">
        <f t="shared" si="5"/>
        <v>0.7692307692307694</v>
      </c>
    </row>
    <row r="46" spans="1:6" ht="12.75">
      <c r="A46">
        <v>45</v>
      </c>
      <c r="B46">
        <v>1951</v>
      </c>
      <c r="C46">
        <v>13</v>
      </c>
      <c r="D46">
        <v>7</v>
      </c>
      <c r="E46" s="5">
        <f>1/7.8</f>
        <v>0.12820512820512822</v>
      </c>
      <c r="F46" s="2">
        <f t="shared" si="5"/>
        <v>0.8974358974358976</v>
      </c>
    </row>
    <row r="47" spans="1:6" ht="12.75">
      <c r="A47">
        <v>46</v>
      </c>
      <c r="B47">
        <v>1950</v>
      </c>
      <c r="C47">
        <v>14</v>
      </c>
      <c r="D47">
        <v>4</v>
      </c>
      <c r="E47" s="5">
        <f>1/7.8</f>
        <v>0.12820512820512822</v>
      </c>
      <c r="F47" s="2">
        <f t="shared" si="5"/>
        <v>0.5128205128205129</v>
      </c>
    </row>
    <row r="48" spans="1:6" ht="12.75">
      <c r="A48">
        <v>47</v>
      </c>
      <c r="B48">
        <v>1949</v>
      </c>
      <c r="C48">
        <v>14</v>
      </c>
      <c r="D48">
        <v>4</v>
      </c>
      <c r="E48" s="5">
        <f>1/7.8</f>
        <v>0.12820512820512822</v>
      </c>
      <c r="F48" s="2">
        <f t="shared" si="5"/>
        <v>0.5128205128205129</v>
      </c>
    </row>
    <row r="49" spans="1:6" ht="12.75">
      <c r="A49">
        <v>48</v>
      </c>
      <c r="B49">
        <v>1948</v>
      </c>
      <c r="C49" t="s">
        <v>29</v>
      </c>
      <c r="D49">
        <v>5.5</v>
      </c>
      <c r="E49" s="5">
        <f aca="true" t="shared" si="7" ref="E49:E66">1/7.1</f>
        <v>0.14084507042253522</v>
      </c>
      <c r="F49" s="2">
        <f>D49*E49</f>
        <v>0.7746478873239437</v>
      </c>
    </row>
    <row r="50" spans="1:6" ht="12.75">
      <c r="A50">
        <v>49</v>
      </c>
      <c r="B50">
        <v>1947</v>
      </c>
      <c r="C50" t="s">
        <v>29</v>
      </c>
      <c r="D50">
        <v>4</v>
      </c>
      <c r="E50" s="5">
        <f t="shared" si="7"/>
        <v>0.14084507042253522</v>
      </c>
      <c r="F50" s="2">
        <f aca="true" t="shared" si="8" ref="F50:F65">D50*E50</f>
        <v>0.5633802816901409</v>
      </c>
    </row>
    <row r="51" spans="1:6" ht="12.75">
      <c r="A51">
        <v>50</v>
      </c>
      <c r="B51">
        <v>1946</v>
      </c>
      <c r="C51" t="s">
        <v>29</v>
      </c>
      <c r="D51">
        <v>4</v>
      </c>
      <c r="E51" s="5">
        <f t="shared" si="7"/>
        <v>0.14084507042253522</v>
      </c>
      <c r="F51" s="2">
        <f t="shared" si="8"/>
        <v>0.5633802816901409</v>
      </c>
    </row>
    <row r="52" spans="1:6" ht="12.75">
      <c r="A52">
        <v>51</v>
      </c>
      <c r="B52">
        <v>1945</v>
      </c>
      <c r="C52" t="s">
        <v>29</v>
      </c>
      <c r="D52">
        <v>5</v>
      </c>
      <c r="E52" s="5">
        <f t="shared" si="7"/>
        <v>0.14084507042253522</v>
      </c>
      <c r="F52" s="2">
        <f t="shared" si="8"/>
        <v>0.7042253521126761</v>
      </c>
    </row>
    <row r="53" spans="1:6" ht="12.75">
      <c r="A53">
        <v>52</v>
      </c>
      <c r="B53">
        <v>1944</v>
      </c>
      <c r="C53" t="s">
        <v>29</v>
      </c>
      <c r="D53">
        <v>3</v>
      </c>
      <c r="E53" s="5">
        <f t="shared" si="7"/>
        <v>0.14084507042253522</v>
      </c>
      <c r="F53" s="2">
        <f t="shared" si="8"/>
        <v>0.4225352112676056</v>
      </c>
    </row>
    <row r="54" spans="1:6" ht="12.75">
      <c r="A54">
        <v>53</v>
      </c>
      <c r="B54">
        <v>1943</v>
      </c>
      <c r="C54" t="s">
        <v>29</v>
      </c>
      <c r="D54">
        <v>4</v>
      </c>
      <c r="E54" s="5">
        <f t="shared" si="7"/>
        <v>0.14084507042253522</v>
      </c>
      <c r="F54" s="2">
        <f t="shared" si="8"/>
        <v>0.5633802816901409</v>
      </c>
    </row>
    <row r="55" spans="1:6" ht="12.75">
      <c r="A55">
        <v>54</v>
      </c>
      <c r="B55">
        <v>1942</v>
      </c>
      <c r="C55" t="s">
        <v>29</v>
      </c>
      <c r="D55">
        <v>5</v>
      </c>
      <c r="E55" s="5">
        <f t="shared" si="7"/>
        <v>0.14084507042253522</v>
      </c>
      <c r="F55" s="2">
        <f t="shared" si="8"/>
        <v>0.7042253521126761</v>
      </c>
    </row>
    <row r="56" spans="1:6" ht="12.75">
      <c r="A56">
        <v>55</v>
      </c>
      <c r="B56">
        <v>1941</v>
      </c>
      <c r="C56" t="s">
        <v>29</v>
      </c>
      <c r="D56">
        <v>5</v>
      </c>
      <c r="E56" s="5">
        <f t="shared" si="7"/>
        <v>0.14084507042253522</v>
      </c>
      <c r="F56" s="2">
        <f t="shared" si="8"/>
        <v>0.7042253521126761</v>
      </c>
    </row>
    <row r="57" spans="1:6" ht="12.75">
      <c r="A57">
        <v>56</v>
      </c>
      <c r="B57">
        <v>1940</v>
      </c>
      <c r="C57" t="s">
        <v>29</v>
      </c>
      <c r="D57">
        <v>5</v>
      </c>
      <c r="E57" s="5">
        <f t="shared" si="7"/>
        <v>0.14084507042253522</v>
      </c>
      <c r="F57" s="2">
        <f t="shared" si="8"/>
        <v>0.7042253521126761</v>
      </c>
    </row>
    <row r="58" spans="1:6" ht="12.75">
      <c r="A58">
        <v>57</v>
      </c>
      <c r="B58">
        <v>1939</v>
      </c>
      <c r="C58" t="s">
        <v>29</v>
      </c>
      <c r="D58">
        <v>3</v>
      </c>
      <c r="E58" s="5">
        <f t="shared" si="7"/>
        <v>0.14084507042253522</v>
      </c>
      <c r="F58" s="2">
        <f t="shared" si="8"/>
        <v>0.4225352112676056</v>
      </c>
    </row>
    <row r="59" spans="1:6" ht="12.75">
      <c r="A59">
        <v>58</v>
      </c>
      <c r="B59">
        <v>1938</v>
      </c>
      <c r="C59" t="s">
        <v>29</v>
      </c>
      <c r="D59">
        <v>3</v>
      </c>
      <c r="E59" s="5">
        <f t="shared" si="7"/>
        <v>0.14084507042253522</v>
      </c>
      <c r="F59" s="2">
        <f t="shared" si="8"/>
        <v>0.4225352112676056</v>
      </c>
    </row>
    <row r="60" spans="1:6" ht="12.75">
      <c r="A60">
        <v>59</v>
      </c>
      <c r="B60">
        <v>1937</v>
      </c>
      <c r="C60" t="s">
        <v>29</v>
      </c>
      <c r="D60">
        <v>3</v>
      </c>
      <c r="E60" s="5">
        <f t="shared" si="7"/>
        <v>0.14084507042253522</v>
      </c>
      <c r="F60" s="2">
        <f t="shared" si="8"/>
        <v>0.4225352112676056</v>
      </c>
    </row>
    <row r="61" spans="1:6" ht="12.75">
      <c r="A61">
        <v>60</v>
      </c>
      <c r="B61">
        <v>1936</v>
      </c>
      <c r="C61" t="s">
        <v>29</v>
      </c>
      <c r="D61">
        <v>4</v>
      </c>
      <c r="E61" s="5">
        <f t="shared" si="7"/>
        <v>0.14084507042253522</v>
      </c>
      <c r="F61" s="2">
        <f t="shared" si="8"/>
        <v>0.5633802816901409</v>
      </c>
    </row>
    <row r="62" spans="1:6" ht="12.75">
      <c r="A62">
        <v>61</v>
      </c>
      <c r="B62">
        <v>1935</v>
      </c>
      <c r="C62" t="s">
        <v>29</v>
      </c>
      <c r="D62">
        <v>4</v>
      </c>
      <c r="E62" s="5">
        <f t="shared" si="7"/>
        <v>0.14084507042253522</v>
      </c>
      <c r="F62" s="2">
        <f t="shared" si="8"/>
        <v>0.5633802816901409</v>
      </c>
    </row>
    <row r="63" spans="1:6" ht="12.75">
      <c r="A63">
        <v>62</v>
      </c>
      <c r="B63">
        <v>1934</v>
      </c>
      <c r="C63" t="s">
        <v>29</v>
      </c>
      <c r="D63">
        <v>5</v>
      </c>
      <c r="E63" s="5">
        <f t="shared" si="7"/>
        <v>0.14084507042253522</v>
      </c>
      <c r="F63" s="2">
        <f t="shared" si="8"/>
        <v>0.7042253521126761</v>
      </c>
    </row>
    <row r="64" spans="1:6" ht="12.75">
      <c r="A64">
        <v>63</v>
      </c>
      <c r="B64">
        <v>1933</v>
      </c>
      <c r="C64" t="s">
        <v>29</v>
      </c>
      <c r="D64">
        <v>5</v>
      </c>
      <c r="E64" s="5">
        <f t="shared" si="7"/>
        <v>0.14084507042253522</v>
      </c>
      <c r="F64" s="2">
        <f t="shared" si="8"/>
        <v>0.7042253521126761</v>
      </c>
    </row>
    <row r="65" spans="1:6" ht="12.75">
      <c r="A65">
        <v>64</v>
      </c>
      <c r="B65">
        <v>1932</v>
      </c>
      <c r="C65" t="s">
        <v>29</v>
      </c>
      <c r="D65">
        <v>3</v>
      </c>
      <c r="E65" s="5">
        <f t="shared" si="7"/>
        <v>0.14084507042253522</v>
      </c>
      <c r="F65" s="2">
        <f t="shared" si="8"/>
        <v>0.4225352112676056</v>
      </c>
    </row>
    <row r="66" spans="1:6" ht="12.75">
      <c r="A66">
        <v>65</v>
      </c>
      <c r="B66">
        <v>1931</v>
      </c>
      <c r="C66" t="s">
        <v>29</v>
      </c>
      <c r="D66">
        <v>3</v>
      </c>
      <c r="E66" s="5">
        <f t="shared" si="7"/>
        <v>0.14084507042253522</v>
      </c>
      <c r="F66" s="2">
        <f aca="true" t="shared" si="9" ref="F66:F78">D66*E66</f>
        <v>0.4225352112676056</v>
      </c>
    </row>
    <row r="67" spans="1:6" ht="12.75">
      <c r="A67">
        <v>66</v>
      </c>
      <c r="B67">
        <v>1930</v>
      </c>
      <c r="C67" t="s">
        <v>29</v>
      </c>
      <c r="D67">
        <v>3.5</v>
      </c>
      <c r="E67" s="5">
        <f aca="true" t="shared" si="10" ref="E67:E90">1/7.8</f>
        <v>0.12820512820512822</v>
      </c>
      <c r="F67" s="2">
        <f t="shared" si="9"/>
        <v>0.4487179487179488</v>
      </c>
    </row>
    <row r="68" spans="1:6" ht="12.75">
      <c r="A68">
        <v>67</v>
      </c>
      <c r="B68">
        <v>1929</v>
      </c>
      <c r="C68" t="s">
        <v>29</v>
      </c>
      <c r="D68">
        <v>2.5</v>
      </c>
      <c r="E68" s="5">
        <f t="shared" si="10"/>
        <v>0.12820512820512822</v>
      </c>
      <c r="F68" s="2">
        <f t="shared" si="9"/>
        <v>0.32051282051282054</v>
      </c>
    </row>
    <row r="69" spans="1:6" ht="12.75">
      <c r="A69">
        <v>68</v>
      </c>
      <c r="B69">
        <v>1928</v>
      </c>
      <c r="C69" t="s">
        <v>29</v>
      </c>
      <c r="D69">
        <v>2</v>
      </c>
      <c r="E69" s="5">
        <f t="shared" si="10"/>
        <v>0.12820512820512822</v>
      </c>
      <c r="F69" s="2">
        <f t="shared" si="9"/>
        <v>0.25641025641025644</v>
      </c>
    </row>
    <row r="70" spans="1:6" ht="12.75">
      <c r="A70">
        <v>69</v>
      </c>
      <c r="B70">
        <v>1927</v>
      </c>
      <c r="C70">
        <v>3</v>
      </c>
      <c r="D70">
        <v>3.5</v>
      </c>
      <c r="E70" s="5">
        <f t="shared" si="10"/>
        <v>0.12820512820512822</v>
      </c>
      <c r="F70" s="2">
        <f t="shared" si="9"/>
        <v>0.4487179487179488</v>
      </c>
    </row>
    <row r="71" spans="1:6" ht="12.75">
      <c r="A71">
        <v>70</v>
      </c>
      <c r="B71">
        <v>1926</v>
      </c>
      <c r="C71">
        <v>3</v>
      </c>
      <c r="D71">
        <v>2</v>
      </c>
      <c r="E71" s="5">
        <f t="shared" si="10"/>
        <v>0.12820512820512822</v>
      </c>
      <c r="F71" s="2">
        <f t="shared" si="9"/>
        <v>0.25641025641025644</v>
      </c>
    </row>
    <row r="72" spans="1:6" ht="12.75">
      <c r="A72">
        <v>71</v>
      </c>
      <c r="B72">
        <v>1925</v>
      </c>
      <c r="C72">
        <v>3</v>
      </c>
      <c r="D72">
        <v>2</v>
      </c>
      <c r="E72" s="5">
        <f t="shared" si="10"/>
        <v>0.12820512820512822</v>
      </c>
      <c r="F72" s="2">
        <f t="shared" si="9"/>
        <v>0.25641025641025644</v>
      </c>
    </row>
    <row r="73" spans="1:6" ht="12.75">
      <c r="A73">
        <v>72</v>
      </c>
      <c r="B73">
        <v>1924</v>
      </c>
      <c r="C73">
        <v>3</v>
      </c>
      <c r="D73">
        <v>3</v>
      </c>
      <c r="E73" s="5">
        <f t="shared" si="10"/>
        <v>0.12820512820512822</v>
      </c>
      <c r="F73" s="2">
        <f t="shared" si="9"/>
        <v>0.3846153846153847</v>
      </c>
    </row>
    <row r="74" spans="1:6" ht="12.75">
      <c r="A74">
        <v>73</v>
      </c>
      <c r="B74">
        <v>1923</v>
      </c>
      <c r="C74">
        <v>3</v>
      </c>
      <c r="D74">
        <v>2</v>
      </c>
      <c r="E74" s="5">
        <f t="shared" si="10"/>
        <v>0.12820512820512822</v>
      </c>
      <c r="F74" s="2">
        <f t="shared" si="9"/>
        <v>0.25641025641025644</v>
      </c>
    </row>
    <row r="75" spans="1:6" ht="12.75">
      <c r="A75">
        <v>74</v>
      </c>
      <c r="B75">
        <v>1922</v>
      </c>
      <c r="C75">
        <v>3</v>
      </c>
      <c r="D75">
        <v>3</v>
      </c>
      <c r="E75" s="5">
        <f t="shared" si="10"/>
        <v>0.12820512820512822</v>
      </c>
      <c r="F75" s="2">
        <f t="shared" si="9"/>
        <v>0.3846153846153847</v>
      </c>
    </row>
    <row r="76" spans="1:6" ht="12.75">
      <c r="A76">
        <v>75</v>
      </c>
      <c r="B76">
        <v>1921</v>
      </c>
      <c r="C76">
        <v>3</v>
      </c>
      <c r="D76">
        <v>2</v>
      </c>
      <c r="E76" s="5">
        <f t="shared" si="10"/>
        <v>0.12820512820512822</v>
      </c>
      <c r="F76" s="2">
        <f t="shared" si="9"/>
        <v>0.25641025641025644</v>
      </c>
    </row>
    <row r="77" spans="1:6" ht="12.75">
      <c r="A77">
        <v>76</v>
      </c>
      <c r="B77">
        <v>1920</v>
      </c>
      <c r="C77">
        <v>3</v>
      </c>
      <c r="D77">
        <v>2</v>
      </c>
      <c r="E77" s="5">
        <f t="shared" si="10"/>
        <v>0.12820512820512822</v>
      </c>
      <c r="F77" s="2">
        <f t="shared" si="9"/>
        <v>0.25641025641025644</v>
      </c>
    </row>
    <row r="78" spans="1:6" ht="12.75">
      <c r="A78">
        <v>77</v>
      </c>
      <c r="B78">
        <v>1919</v>
      </c>
      <c r="C78">
        <v>3</v>
      </c>
      <c r="D78">
        <v>5</v>
      </c>
      <c r="E78" s="5">
        <f t="shared" si="10"/>
        <v>0.12820512820512822</v>
      </c>
      <c r="F78" s="2">
        <f t="shared" si="9"/>
        <v>0.6410256410256411</v>
      </c>
    </row>
    <row r="79" spans="1:6" ht="12.75">
      <c r="A79">
        <v>78</v>
      </c>
      <c r="B79">
        <v>1918</v>
      </c>
      <c r="C79">
        <v>3</v>
      </c>
      <c r="D79">
        <v>3</v>
      </c>
      <c r="E79" s="5">
        <f t="shared" si="10"/>
        <v>0.12820512820512822</v>
      </c>
      <c r="F79" s="2">
        <f aca="true" t="shared" si="11" ref="F79:F110">D79*E79</f>
        <v>0.3846153846153847</v>
      </c>
    </row>
    <row r="80" spans="1:6" ht="12.75">
      <c r="A80">
        <v>79</v>
      </c>
      <c r="B80">
        <v>1917</v>
      </c>
      <c r="C80">
        <v>3</v>
      </c>
      <c r="D80">
        <v>3</v>
      </c>
      <c r="E80" s="5">
        <f t="shared" si="10"/>
        <v>0.12820512820512822</v>
      </c>
      <c r="F80" s="2">
        <f t="shared" si="11"/>
        <v>0.3846153846153847</v>
      </c>
    </row>
    <row r="81" spans="1:6" ht="12.75">
      <c r="A81">
        <v>80</v>
      </c>
      <c r="B81">
        <v>1916</v>
      </c>
      <c r="C81">
        <v>3</v>
      </c>
      <c r="D81">
        <v>2</v>
      </c>
      <c r="E81" s="5">
        <f t="shared" si="10"/>
        <v>0.12820512820512822</v>
      </c>
      <c r="F81" s="2">
        <f t="shared" si="11"/>
        <v>0.25641025641025644</v>
      </c>
    </row>
    <row r="82" spans="1:6" ht="12.75">
      <c r="A82">
        <v>81</v>
      </c>
      <c r="B82">
        <v>1915</v>
      </c>
      <c r="C82">
        <v>3</v>
      </c>
      <c r="D82">
        <v>2</v>
      </c>
      <c r="E82" s="5">
        <f t="shared" si="10"/>
        <v>0.12820512820512822</v>
      </c>
      <c r="F82" s="2">
        <f t="shared" si="11"/>
        <v>0.25641025641025644</v>
      </c>
    </row>
    <row r="83" spans="1:6" ht="12.75">
      <c r="A83">
        <v>82</v>
      </c>
      <c r="B83">
        <v>1914</v>
      </c>
      <c r="C83">
        <v>3</v>
      </c>
      <c r="D83">
        <v>2</v>
      </c>
      <c r="E83" s="5">
        <f t="shared" si="10"/>
        <v>0.12820512820512822</v>
      </c>
      <c r="F83" s="2">
        <f t="shared" si="11"/>
        <v>0.25641025641025644</v>
      </c>
    </row>
    <row r="84" spans="1:6" ht="12.75">
      <c r="A84">
        <v>83</v>
      </c>
      <c r="B84">
        <v>1913</v>
      </c>
      <c r="C84">
        <v>3</v>
      </c>
      <c r="D84">
        <v>5</v>
      </c>
      <c r="E84" s="5">
        <f t="shared" si="10"/>
        <v>0.12820512820512822</v>
      </c>
      <c r="F84" s="2">
        <f t="shared" si="11"/>
        <v>0.6410256410256411</v>
      </c>
    </row>
    <row r="85" spans="1:6" ht="12.75">
      <c r="A85">
        <v>84</v>
      </c>
      <c r="B85">
        <v>1912</v>
      </c>
      <c r="C85">
        <v>3</v>
      </c>
      <c r="D85">
        <v>2.5</v>
      </c>
      <c r="E85" s="5">
        <f t="shared" si="10"/>
        <v>0.12820512820512822</v>
      </c>
      <c r="F85" s="2">
        <f t="shared" si="11"/>
        <v>0.32051282051282054</v>
      </c>
    </row>
    <row r="86" spans="1:6" ht="12.75">
      <c r="A86">
        <v>85</v>
      </c>
      <c r="B86">
        <v>1911</v>
      </c>
      <c r="C86">
        <v>3</v>
      </c>
      <c r="D86">
        <v>2.5</v>
      </c>
      <c r="E86" s="5">
        <f t="shared" si="10"/>
        <v>0.12820512820512822</v>
      </c>
      <c r="F86" s="2">
        <f t="shared" si="11"/>
        <v>0.32051282051282054</v>
      </c>
    </row>
    <row r="87" spans="1:6" ht="12.75">
      <c r="A87">
        <v>86</v>
      </c>
      <c r="B87">
        <v>1910</v>
      </c>
      <c r="C87">
        <v>3</v>
      </c>
      <c r="D87">
        <v>3.5</v>
      </c>
      <c r="E87" s="5">
        <f t="shared" si="10"/>
        <v>0.12820512820512822</v>
      </c>
      <c r="F87" s="2">
        <f t="shared" si="11"/>
        <v>0.4487179487179488</v>
      </c>
    </row>
    <row r="88" spans="1:6" ht="12.75">
      <c r="A88">
        <v>87</v>
      </c>
      <c r="B88">
        <v>1909</v>
      </c>
      <c r="C88">
        <v>3</v>
      </c>
      <c r="D88">
        <v>5</v>
      </c>
      <c r="E88" s="5">
        <f t="shared" si="10"/>
        <v>0.12820512820512822</v>
      </c>
      <c r="F88" s="2">
        <f t="shared" si="11"/>
        <v>0.6410256410256411</v>
      </c>
    </row>
    <row r="89" spans="1:6" ht="12.75">
      <c r="A89">
        <v>88</v>
      </c>
      <c r="B89">
        <v>1908</v>
      </c>
      <c r="C89">
        <v>3</v>
      </c>
      <c r="D89">
        <v>5</v>
      </c>
      <c r="E89" s="5">
        <f t="shared" si="10"/>
        <v>0.12820512820512822</v>
      </c>
      <c r="F89" s="2">
        <f t="shared" si="11"/>
        <v>0.6410256410256411</v>
      </c>
    </row>
    <row r="90" spans="1:6" ht="12.75">
      <c r="A90">
        <v>89</v>
      </c>
      <c r="B90">
        <v>1907</v>
      </c>
      <c r="C90">
        <v>3</v>
      </c>
      <c r="D90">
        <v>4.5</v>
      </c>
      <c r="E90" s="5">
        <f t="shared" si="10"/>
        <v>0.12820512820512822</v>
      </c>
      <c r="F90" s="2">
        <f t="shared" si="11"/>
        <v>0.576923076923077</v>
      </c>
    </row>
    <row r="91" spans="1:6" ht="12.75">
      <c r="A91">
        <v>90</v>
      </c>
      <c r="B91">
        <v>1906</v>
      </c>
      <c r="C91">
        <v>4</v>
      </c>
      <c r="D91">
        <v>4</v>
      </c>
      <c r="E91" s="5">
        <f aca="true" t="shared" si="12" ref="E91:E118">1/7.65</f>
        <v>0.13071895424836602</v>
      </c>
      <c r="F91" s="2">
        <f t="shared" si="11"/>
        <v>0.5228758169934641</v>
      </c>
    </row>
    <row r="92" spans="1:6" ht="12.75">
      <c r="A92">
        <v>91</v>
      </c>
      <c r="B92">
        <v>1905</v>
      </c>
      <c r="C92">
        <v>4</v>
      </c>
      <c r="D92">
        <v>4</v>
      </c>
      <c r="E92" s="5">
        <f t="shared" si="12"/>
        <v>0.13071895424836602</v>
      </c>
      <c r="F92" s="2">
        <f t="shared" si="11"/>
        <v>0.5228758169934641</v>
      </c>
    </row>
    <row r="93" spans="1:6" ht="12.75">
      <c r="A93">
        <v>92</v>
      </c>
      <c r="B93">
        <v>1904</v>
      </c>
      <c r="C93">
        <v>4</v>
      </c>
      <c r="D93">
        <v>5</v>
      </c>
      <c r="E93" s="5">
        <f t="shared" si="12"/>
        <v>0.13071895424836602</v>
      </c>
      <c r="F93" s="2">
        <f t="shared" si="11"/>
        <v>0.6535947712418301</v>
      </c>
    </row>
    <row r="94" spans="1:6" ht="12.75">
      <c r="A94">
        <v>93</v>
      </c>
      <c r="B94">
        <v>1903</v>
      </c>
      <c r="C94">
        <v>4</v>
      </c>
      <c r="D94">
        <v>4.5</v>
      </c>
      <c r="E94" s="5">
        <f t="shared" si="12"/>
        <v>0.13071895424836602</v>
      </c>
      <c r="F94" s="2">
        <f t="shared" si="11"/>
        <v>0.5882352941176471</v>
      </c>
    </row>
    <row r="95" spans="1:6" ht="12.75">
      <c r="A95">
        <v>94</v>
      </c>
      <c r="B95">
        <v>1902</v>
      </c>
      <c r="C95">
        <v>4</v>
      </c>
      <c r="D95">
        <v>4</v>
      </c>
      <c r="E95" s="5">
        <f t="shared" si="12"/>
        <v>0.13071895424836602</v>
      </c>
      <c r="F95" s="2">
        <f t="shared" si="11"/>
        <v>0.5228758169934641</v>
      </c>
    </row>
    <row r="96" spans="1:6" ht="12.75">
      <c r="A96">
        <v>95</v>
      </c>
      <c r="B96">
        <v>1901</v>
      </c>
      <c r="C96">
        <v>4</v>
      </c>
      <c r="D96">
        <v>5</v>
      </c>
      <c r="E96" s="5">
        <f t="shared" si="12"/>
        <v>0.13071895424836602</v>
      </c>
      <c r="F96" s="2">
        <f t="shared" si="11"/>
        <v>0.6535947712418301</v>
      </c>
    </row>
    <row r="97" spans="1:6" ht="12.75">
      <c r="A97">
        <v>96</v>
      </c>
      <c r="B97">
        <v>1900</v>
      </c>
      <c r="C97">
        <v>4</v>
      </c>
      <c r="D97">
        <v>5</v>
      </c>
      <c r="E97" s="5">
        <f t="shared" si="12"/>
        <v>0.13071895424836602</v>
      </c>
      <c r="F97" s="2">
        <f t="shared" si="11"/>
        <v>0.6535947712418301</v>
      </c>
    </row>
    <row r="98" spans="1:6" ht="12.75">
      <c r="A98">
        <v>97</v>
      </c>
      <c r="B98">
        <v>1899</v>
      </c>
      <c r="C98">
        <v>4</v>
      </c>
      <c r="D98">
        <v>4.5</v>
      </c>
      <c r="E98" s="5">
        <f t="shared" si="12"/>
        <v>0.13071895424836602</v>
      </c>
      <c r="F98" s="2">
        <f t="shared" si="11"/>
        <v>0.5882352941176471</v>
      </c>
    </row>
    <row r="99" spans="1:6" ht="12.75">
      <c r="A99">
        <v>98</v>
      </c>
      <c r="B99">
        <v>1898</v>
      </c>
      <c r="C99">
        <v>4</v>
      </c>
      <c r="D99">
        <v>5</v>
      </c>
      <c r="E99" s="5">
        <f t="shared" si="12"/>
        <v>0.13071895424836602</v>
      </c>
      <c r="F99" s="2">
        <f t="shared" si="11"/>
        <v>0.6535947712418301</v>
      </c>
    </row>
    <row r="100" spans="1:6" ht="12.75">
      <c r="A100">
        <v>99</v>
      </c>
      <c r="B100">
        <v>1897</v>
      </c>
      <c r="C100">
        <v>4</v>
      </c>
      <c r="D100">
        <v>4.5</v>
      </c>
      <c r="E100" s="5">
        <f t="shared" si="12"/>
        <v>0.13071895424836602</v>
      </c>
      <c r="F100" s="2">
        <f t="shared" si="11"/>
        <v>0.5882352941176471</v>
      </c>
    </row>
    <row r="101" spans="1:6" ht="12.75">
      <c r="A101">
        <v>100</v>
      </c>
      <c r="B101">
        <v>1896</v>
      </c>
      <c r="C101">
        <v>4</v>
      </c>
      <c r="D101">
        <v>5</v>
      </c>
      <c r="E101" s="5">
        <f t="shared" si="12"/>
        <v>0.13071895424836602</v>
      </c>
      <c r="F101" s="2">
        <f t="shared" si="11"/>
        <v>0.6535947712418301</v>
      </c>
    </row>
    <row r="102" spans="1:6" ht="12.75">
      <c r="A102">
        <v>101</v>
      </c>
      <c r="B102">
        <v>1895</v>
      </c>
      <c r="C102">
        <v>4</v>
      </c>
      <c r="D102">
        <v>5.5</v>
      </c>
      <c r="E102" s="5">
        <f t="shared" si="12"/>
        <v>0.13071895424836602</v>
      </c>
      <c r="F102" s="2">
        <f t="shared" si="11"/>
        <v>0.7189542483660131</v>
      </c>
    </row>
    <row r="103" spans="1:6" ht="12.75">
      <c r="A103">
        <v>102</v>
      </c>
      <c r="B103">
        <v>1894</v>
      </c>
      <c r="C103">
        <v>4</v>
      </c>
      <c r="D103">
        <v>4</v>
      </c>
      <c r="E103" s="5">
        <f t="shared" si="12"/>
        <v>0.13071895424836602</v>
      </c>
      <c r="F103" s="2">
        <f t="shared" si="11"/>
        <v>0.5228758169934641</v>
      </c>
    </row>
    <row r="104" spans="1:6" ht="12.75">
      <c r="A104">
        <v>103</v>
      </c>
      <c r="B104">
        <v>1893</v>
      </c>
      <c r="C104">
        <v>4</v>
      </c>
      <c r="D104">
        <v>5</v>
      </c>
      <c r="E104" s="5">
        <f t="shared" si="12"/>
        <v>0.13071895424836602</v>
      </c>
      <c r="F104" s="2">
        <f t="shared" si="11"/>
        <v>0.6535947712418301</v>
      </c>
    </row>
    <row r="105" spans="1:6" ht="12.75">
      <c r="A105">
        <v>104</v>
      </c>
      <c r="B105">
        <v>1892</v>
      </c>
      <c r="C105">
        <v>4</v>
      </c>
      <c r="D105">
        <v>4</v>
      </c>
      <c r="E105" s="5">
        <f t="shared" si="12"/>
        <v>0.13071895424836602</v>
      </c>
      <c r="F105" s="2">
        <f t="shared" si="11"/>
        <v>0.5228758169934641</v>
      </c>
    </row>
    <row r="106" spans="1:6" ht="12.75">
      <c r="A106">
        <v>105</v>
      </c>
      <c r="B106">
        <v>1891</v>
      </c>
      <c r="C106">
        <v>4</v>
      </c>
      <c r="D106">
        <v>6</v>
      </c>
      <c r="E106" s="5">
        <f t="shared" si="12"/>
        <v>0.13071895424836602</v>
      </c>
      <c r="F106" s="2">
        <f t="shared" si="11"/>
        <v>0.7843137254901962</v>
      </c>
    </row>
    <row r="107" spans="1:6" ht="12.75">
      <c r="A107">
        <v>106</v>
      </c>
      <c r="B107">
        <v>1890</v>
      </c>
      <c r="C107">
        <v>4</v>
      </c>
      <c r="D107">
        <v>6</v>
      </c>
      <c r="E107" s="5">
        <f t="shared" si="12"/>
        <v>0.13071895424836602</v>
      </c>
      <c r="F107" s="2">
        <f t="shared" si="11"/>
        <v>0.7843137254901962</v>
      </c>
    </row>
    <row r="108" spans="1:6" ht="12.75">
      <c r="A108">
        <v>107</v>
      </c>
      <c r="B108">
        <v>1889</v>
      </c>
      <c r="C108">
        <v>4</v>
      </c>
      <c r="D108">
        <v>5.5</v>
      </c>
      <c r="E108" s="5">
        <f t="shared" si="12"/>
        <v>0.13071895424836602</v>
      </c>
      <c r="F108" s="2">
        <f t="shared" si="11"/>
        <v>0.7189542483660131</v>
      </c>
    </row>
    <row r="109" spans="1:6" ht="12.75">
      <c r="A109">
        <v>108</v>
      </c>
      <c r="B109">
        <v>1888</v>
      </c>
      <c r="C109">
        <v>4</v>
      </c>
      <c r="D109">
        <v>4</v>
      </c>
      <c r="E109" s="5">
        <f t="shared" si="12"/>
        <v>0.13071895424836602</v>
      </c>
      <c r="F109" s="2">
        <f t="shared" si="11"/>
        <v>0.5228758169934641</v>
      </c>
    </row>
    <row r="110" spans="1:6" ht="12.75">
      <c r="A110">
        <v>109</v>
      </c>
      <c r="B110">
        <v>1887</v>
      </c>
      <c r="C110">
        <v>4</v>
      </c>
      <c r="D110">
        <v>4</v>
      </c>
      <c r="E110" s="5">
        <f t="shared" si="12"/>
        <v>0.13071895424836602</v>
      </c>
      <c r="F110" s="2">
        <f t="shared" si="11"/>
        <v>0.5228758169934641</v>
      </c>
    </row>
    <row r="111" spans="1:6" ht="12.75">
      <c r="A111">
        <v>110</v>
      </c>
      <c r="B111">
        <v>1886</v>
      </c>
      <c r="C111">
        <v>4</v>
      </c>
      <c r="D111">
        <v>7</v>
      </c>
      <c r="E111" s="5">
        <f t="shared" si="12"/>
        <v>0.13071895424836602</v>
      </c>
      <c r="F111" s="2">
        <f aca="true" t="shared" si="13" ref="F111:F144">D111*E111</f>
        <v>0.9150326797385622</v>
      </c>
    </row>
    <row r="112" spans="1:6" ht="12.75">
      <c r="A112">
        <v>111</v>
      </c>
      <c r="B112">
        <v>1885</v>
      </c>
      <c r="C112">
        <v>4</v>
      </c>
      <c r="D112">
        <v>5</v>
      </c>
      <c r="E112" s="5">
        <f t="shared" si="12"/>
        <v>0.13071895424836602</v>
      </c>
      <c r="F112" s="2">
        <f t="shared" si="13"/>
        <v>0.6535947712418301</v>
      </c>
    </row>
    <row r="113" spans="1:6" ht="12.75">
      <c r="A113">
        <v>112</v>
      </c>
      <c r="B113">
        <v>1884</v>
      </c>
      <c r="C113">
        <v>4</v>
      </c>
      <c r="D113">
        <v>7</v>
      </c>
      <c r="E113" s="5">
        <f t="shared" si="12"/>
        <v>0.13071895424836602</v>
      </c>
      <c r="F113" s="2">
        <f t="shared" si="13"/>
        <v>0.9150326797385622</v>
      </c>
    </row>
    <row r="114" spans="1:6" ht="12.75">
      <c r="A114">
        <v>113</v>
      </c>
      <c r="B114">
        <v>1883</v>
      </c>
      <c r="C114">
        <v>4</v>
      </c>
      <c r="D114">
        <v>6</v>
      </c>
      <c r="E114" s="5">
        <f t="shared" si="12"/>
        <v>0.13071895424836602</v>
      </c>
      <c r="F114" s="2">
        <f t="shared" si="13"/>
        <v>0.7843137254901962</v>
      </c>
    </row>
    <row r="115" spans="1:6" ht="12.75">
      <c r="A115">
        <v>114</v>
      </c>
      <c r="B115">
        <v>1882</v>
      </c>
      <c r="C115">
        <v>4</v>
      </c>
      <c r="D115">
        <v>5</v>
      </c>
      <c r="E115" s="5">
        <f t="shared" si="12"/>
        <v>0.13071895424836602</v>
      </c>
      <c r="F115" s="2">
        <f t="shared" si="13"/>
        <v>0.6535947712418301</v>
      </c>
    </row>
    <row r="116" spans="1:6" ht="12.75">
      <c r="A116">
        <v>115</v>
      </c>
      <c r="B116">
        <v>1881</v>
      </c>
      <c r="C116">
        <v>4</v>
      </c>
      <c r="D116">
        <v>5</v>
      </c>
      <c r="E116" s="5">
        <f t="shared" si="12"/>
        <v>0.13071895424836602</v>
      </c>
      <c r="F116" s="2">
        <f t="shared" si="13"/>
        <v>0.6535947712418301</v>
      </c>
    </row>
    <row r="117" spans="1:6" ht="12.75">
      <c r="A117">
        <v>116</v>
      </c>
      <c r="B117">
        <v>1880</v>
      </c>
      <c r="C117">
        <v>4</v>
      </c>
      <c r="D117">
        <v>7</v>
      </c>
      <c r="E117" s="5">
        <f t="shared" si="12"/>
        <v>0.13071895424836602</v>
      </c>
      <c r="F117" s="2">
        <f t="shared" si="13"/>
        <v>0.9150326797385622</v>
      </c>
    </row>
    <row r="118" spans="1:6" ht="12.75">
      <c r="A118">
        <v>117</v>
      </c>
      <c r="B118">
        <v>1879</v>
      </c>
      <c r="C118">
        <v>4</v>
      </c>
      <c r="D118">
        <v>5</v>
      </c>
      <c r="E118" s="5">
        <f t="shared" si="12"/>
        <v>0.13071895424836602</v>
      </c>
      <c r="F118" s="2">
        <f t="shared" si="13"/>
        <v>0.6535947712418301</v>
      </c>
    </row>
    <row r="119" spans="1:6" ht="12.75">
      <c r="A119">
        <v>118</v>
      </c>
      <c r="B119">
        <v>1878</v>
      </c>
      <c r="C119">
        <v>11</v>
      </c>
      <c r="D119">
        <v>4</v>
      </c>
      <c r="E119" s="5">
        <f aca="true" t="shared" si="14" ref="E119:E144">1/6.8</f>
        <v>0.14705882352941177</v>
      </c>
      <c r="F119" s="2">
        <f t="shared" si="13"/>
        <v>0.5882352941176471</v>
      </c>
    </row>
    <row r="120" spans="1:6" ht="12.75">
      <c r="A120">
        <v>119</v>
      </c>
      <c r="B120">
        <v>1877</v>
      </c>
      <c r="C120">
        <v>11</v>
      </c>
      <c r="D120">
        <v>3</v>
      </c>
      <c r="E120" s="5">
        <f t="shared" si="14"/>
        <v>0.14705882352941177</v>
      </c>
      <c r="F120" s="2">
        <f t="shared" si="13"/>
        <v>0.4411764705882353</v>
      </c>
    </row>
    <row r="121" spans="1:6" ht="12.75">
      <c r="A121">
        <v>120</v>
      </c>
      <c r="B121">
        <v>1876</v>
      </c>
      <c r="C121">
        <v>11</v>
      </c>
      <c r="D121">
        <v>6</v>
      </c>
      <c r="E121" s="5">
        <f t="shared" si="14"/>
        <v>0.14705882352941177</v>
      </c>
      <c r="F121" s="2">
        <f t="shared" si="13"/>
        <v>0.8823529411764706</v>
      </c>
    </row>
    <row r="122" spans="1:6" ht="12.75">
      <c r="A122">
        <v>121</v>
      </c>
      <c r="B122">
        <v>1875</v>
      </c>
      <c r="C122">
        <v>11</v>
      </c>
      <c r="D122">
        <v>4</v>
      </c>
      <c r="E122" s="5">
        <f t="shared" si="14"/>
        <v>0.14705882352941177</v>
      </c>
      <c r="F122" s="2">
        <f t="shared" si="13"/>
        <v>0.5882352941176471</v>
      </c>
    </row>
    <row r="123" spans="1:6" ht="12.75">
      <c r="A123">
        <v>122</v>
      </c>
      <c r="B123">
        <v>1874</v>
      </c>
      <c r="C123">
        <v>11</v>
      </c>
      <c r="D123">
        <v>5</v>
      </c>
      <c r="E123" s="5">
        <f t="shared" si="14"/>
        <v>0.14705882352941177</v>
      </c>
      <c r="F123" s="2">
        <f t="shared" si="13"/>
        <v>0.7352941176470589</v>
      </c>
    </row>
    <row r="124" spans="1:6" ht="12.75">
      <c r="A124">
        <v>123</v>
      </c>
      <c r="B124">
        <v>1873</v>
      </c>
      <c r="C124">
        <v>11</v>
      </c>
      <c r="D124">
        <v>4</v>
      </c>
      <c r="E124" s="5">
        <f t="shared" si="14"/>
        <v>0.14705882352941177</v>
      </c>
      <c r="F124" s="2">
        <f t="shared" si="13"/>
        <v>0.5882352941176471</v>
      </c>
    </row>
    <row r="125" spans="1:6" ht="12.75">
      <c r="A125">
        <v>124</v>
      </c>
      <c r="B125">
        <v>1872</v>
      </c>
      <c r="C125">
        <v>11</v>
      </c>
      <c r="D125">
        <v>4</v>
      </c>
      <c r="E125" s="5">
        <f t="shared" si="14"/>
        <v>0.14705882352941177</v>
      </c>
      <c r="F125" s="2">
        <f t="shared" si="13"/>
        <v>0.5882352941176471</v>
      </c>
    </row>
    <row r="126" spans="1:6" ht="12.75">
      <c r="A126">
        <v>125</v>
      </c>
      <c r="B126">
        <v>1871</v>
      </c>
      <c r="C126">
        <v>11</v>
      </c>
      <c r="D126">
        <v>7</v>
      </c>
      <c r="E126" s="5">
        <f t="shared" si="14"/>
        <v>0.14705882352941177</v>
      </c>
      <c r="F126" s="2">
        <f t="shared" si="13"/>
        <v>1.0294117647058825</v>
      </c>
    </row>
    <row r="127" spans="1:6" ht="12.75">
      <c r="A127">
        <v>126</v>
      </c>
      <c r="B127">
        <v>1870</v>
      </c>
      <c r="C127">
        <v>11</v>
      </c>
      <c r="D127">
        <v>5</v>
      </c>
      <c r="E127" s="5">
        <f t="shared" si="14"/>
        <v>0.14705882352941177</v>
      </c>
      <c r="F127" s="2">
        <f t="shared" si="13"/>
        <v>0.7352941176470589</v>
      </c>
    </row>
    <row r="128" spans="1:6" ht="12.75">
      <c r="A128">
        <v>127</v>
      </c>
      <c r="B128">
        <v>1869</v>
      </c>
      <c r="C128">
        <v>11</v>
      </c>
      <c r="D128">
        <v>4.5</v>
      </c>
      <c r="E128" s="5">
        <f t="shared" si="14"/>
        <v>0.14705882352941177</v>
      </c>
      <c r="F128" s="2">
        <f t="shared" si="13"/>
        <v>0.6617647058823529</v>
      </c>
    </row>
    <row r="129" spans="1:6" ht="12.75">
      <c r="A129">
        <v>128</v>
      </c>
      <c r="B129">
        <v>1868</v>
      </c>
      <c r="C129">
        <v>11</v>
      </c>
      <c r="D129">
        <v>4</v>
      </c>
      <c r="E129" s="5">
        <f t="shared" si="14"/>
        <v>0.14705882352941177</v>
      </c>
      <c r="F129" s="2">
        <f t="shared" si="13"/>
        <v>0.5882352941176471</v>
      </c>
    </row>
    <row r="130" spans="1:6" ht="12.75">
      <c r="A130">
        <v>129</v>
      </c>
      <c r="B130">
        <v>1867</v>
      </c>
      <c r="C130">
        <v>11</v>
      </c>
      <c r="D130">
        <v>5.5</v>
      </c>
      <c r="E130" s="5">
        <f t="shared" si="14"/>
        <v>0.14705882352941177</v>
      </c>
      <c r="F130" s="2">
        <f t="shared" si="13"/>
        <v>0.8088235294117647</v>
      </c>
    </row>
    <row r="131" spans="1:6" ht="12.75">
      <c r="A131">
        <v>130</v>
      </c>
      <c r="B131">
        <v>1866</v>
      </c>
      <c r="C131">
        <v>11</v>
      </c>
      <c r="D131">
        <v>6</v>
      </c>
      <c r="E131" s="5">
        <f t="shared" si="14"/>
        <v>0.14705882352941177</v>
      </c>
      <c r="F131" s="2">
        <f t="shared" si="13"/>
        <v>0.8823529411764706</v>
      </c>
    </row>
    <row r="132" spans="1:6" ht="12.75">
      <c r="A132">
        <v>131</v>
      </c>
      <c r="B132">
        <v>1865</v>
      </c>
      <c r="C132">
        <v>11</v>
      </c>
      <c r="D132">
        <v>4</v>
      </c>
      <c r="E132" s="5">
        <f t="shared" si="14"/>
        <v>0.14705882352941177</v>
      </c>
      <c r="F132" s="2">
        <f t="shared" si="13"/>
        <v>0.5882352941176471</v>
      </c>
    </row>
    <row r="133" spans="1:6" ht="12.75">
      <c r="A133">
        <v>132</v>
      </c>
      <c r="B133">
        <v>1864</v>
      </c>
      <c r="C133">
        <v>11</v>
      </c>
      <c r="D133">
        <v>4.5</v>
      </c>
      <c r="E133" s="5">
        <f t="shared" si="14"/>
        <v>0.14705882352941177</v>
      </c>
      <c r="F133" s="2">
        <f t="shared" si="13"/>
        <v>0.6617647058823529</v>
      </c>
    </row>
    <row r="134" spans="1:6" ht="12.75">
      <c r="A134">
        <v>133</v>
      </c>
      <c r="B134">
        <v>1863</v>
      </c>
      <c r="C134">
        <v>11</v>
      </c>
      <c r="D134">
        <v>4</v>
      </c>
      <c r="E134" s="5">
        <f t="shared" si="14"/>
        <v>0.14705882352941177</v>
      </c>
      <c r="F134" s="2">
        <f t="shared" si="13"/>
        <v>0.5882352941176471</v>
      </c>
    </row>
    <row r="135" spans="1:6" ht="12.75">
      <c r="A135">
        <v>134</v>
      </c>
      <c r="B135">
        <v>1862</v>
      </c>
      <c r="C135">
        <v>11</v>
      </c>
      <c r="D135">
        <v>5</v>
      </c>
      <c r="E135" s="5">
        <f t="shared" si="14"/>
        <v>0.14705882352941177</v>
      </c>
      <c r="F135" s="2">
        <f t="shared" si="13"/>
        <v>0.7352941176470589</v>
      </c>
    </row>
    <row r="136" spans="1:6" ht="12.75">
      <c r="A136">
        <v>135</v>
      </c>
      <c r="B136">
        <v>1861</v>
      </c>
      <c r="C136">
        <v>11</v>
      </c>
      <c r="D136">
        <v>4.5</v>
      </c>
      <c r="E136" s="5">
        <f t="shared" si="14"/>
        <v>0.14705882352941177</v>
      </c>
      <c r="F136" s="2">
        <f t="shared" si="13"/>
        <v>0.6617647058823529</v>
      </c>
    </row>
    <row r="137" spans="1:6" ht="12.75">
      <c r="A137">
        <v>136</v>
      </c>
      <c r="B137">
        <v>1860</v>
      </c>
      <c r="C137">
        <v>11</v>
      </c>
      <c r="D137">
        <v>4</v>
      </c>
      <c r="E137" s="5">
        <f t="shared" si="14"/>
        <v>0.14705882352941177</v>
      </c>
      <c r="F137" s="2">
        <f t="shared" si="13"/>
        <v>0.5882352941176471</v>
      </c>
    </row>
    <row r="138" spans="1:6" ht="12.75">
      <c r="A138">
        <v>137</v>
      </c>
      <c r="B138">
        <v>1859</v>
      </c>
      <c r="C138">
        <v>11</v>
      </c>
      <c r="D138">
        <v>2.5</v>
      </c>
      <c r="E138" s="5">
        <f t="shared" si="14"/>
        <v>0.14705882352941177</v>
      </c>
      <c r="F138" s="2">
        <f t="shared" si="13"/>
        <v>0.36764705882352944</v>
      </c>
    </row>
    <row r="139" spans="1:6" ht="12.75">
      <c r="A139">
        <v>138</v>
      </c>
      <c r="B139">
        <v>1858</v>
      </c>
      <c r="C139">
        <v>11</v>
      </c>
      <c r="D139">
        <v>3.5</v>
      </c>
      <c r="E139" s="5">
        <f t="shared" si="14"/>
        <v>0.14705882352941177</v>
      </c>
      <c r="F139" s="2">
        <f t="shared" si="13"/>
        <v>0.5147058823529412</v>
      </c>
    </row>
    <row r="140" spans="1:6" ht="12.75">
      <c r="A140">
        <v>139</v>
      </c>
      <c r="B140">
        <v>1857</v>
      </c>
      <c r="C140">
        <v>11</v>
      </c>
      <c r="D140">
        <v>3.5</v>
      </c>
      <c r="E140" s="5">
        <f t="shared" si="14"/>
        <v>0.14705882352941177</v>
      </c>
      <c r="F140" s="2">
        <f t="shared" si="13"/>
        <v>0.5147058823529412</v>
      </c>
    </row>
    <row r="141" spans="1:6" ht="12.75">
      <c r="A141">
        <v>140</v>
      </c>
      <c r="B141">
        <v>1856</v>
      </c>
      <c r="C141">
        <v>11</v>
      </c>
      <c r="D141">
        <v>3</v>
      </c>
      <c r="E141" s="5">
        <f t="shared" si="14"/>
        <v>0.14705882352941177</v>
      </c>
      <c r="F141" s="2">
        <f t="shared" si="13"/>
        <v>0.4411764705882353</v>
      </c>
    </row>
    <row r="142" spans="1:6" ht="12.75">
      <c r="A142">
        <v>141</v>
      </c>
      <c r="B142">
        <v>1855</v>
      </c>
      <c r="C142">
        <v>11</v>
      </c>
      <c r="D142">
        <v>2.5</v>
      </c>
      <c r="E142" s="5">
        <f t="shared" si="14"/>
        <v>0.14705882352941177</v>
      </c>
      <c r="F142" s="2">
        <f t="shared" si="13"/>
        <v>0.36764705882352944</v>
      </c>
    </row>
    <row r="143" spans="1:6" ht="12.75">
      <c r="A143">
        <v>142</v>
      </c>
      <c r="B143">
        <v>1854</v>
      </c>
      <c r="C143">
        <v>11</v>
      </c>
      <c r="D143">
        <v>2.5</v>
      </c>
      <c r="E143" s="5">
        <f t="shared" si="14"/>
        <v>0.14705882352941177</v>
      </c>
      <c r="F143" s="2">
        <f t="shared" si="13"/>
        <v>0.36764705882352944</v>
      </c>
    </row>
    <row r="144" spans="1:6" ht="12.75">
      <c r="A144">
        <v>143</v>
      </c>
      <c r="B144">
        <v>1853</v>
      </c>
      <c r="C144">
        <v>11</v>
      </c>
      <c r="D144">
        <v>2.5</v>
      </c>
      <c r="E144" s="5">
        <f t="shared" si="14"/>
        <v>0.14705882352941177</v>
      </c>
      <c r="F144" s="2">
        <f t="shared" si="13"/>
        <v>0.36764705882352944</v>
      </c>
    </row>
    <row r="145" spans="1:7" ht="12.75">
      <c r="A145">
        <v>144</v>
      </c>
      <c r="B145">
        <v>1852</v>
      </c>
      <c r="F145" s="2">
        <f>SUM(F2:F144)</f>
        <v>95.80882002099902</v>
      </c>
      <c r="G145" t="s">
        <v>30</v>
      </c>
    </row>
    <row r="146" spans="1:6" ht="12.75">
      <c r="A146">
        <v>145</v>
      </c>
      <c r="B146">
        <v>1851</v>
      </c>
      <c r="E146" s="2" t="s">
        <v>31</v>
      </c>
      <c r="F146"/>
    </row>
    <row r="147" spans="1:2" ht="12.75">
      <c r="A147">
        <v>146</v>
      </c>
      <c r="B147">
        <v>1850</v>
      </c>
    </row>
    <row r="148" spans="1:2" ht="12.75">
      <c r="A148">
        <v>147</v>
      </c>
      <c r="B148">
        <v>1849</v>
      </c>
    </row>
    <row r="149" spans="1:2" ht="12.75">
      <c r="A149">
        <v>148</v>
      </c>
      <c r="B149">
        <v>1848</v>
      </c>
    </row>
    <row r="150" spans="1:2" ht="12.75">
      <c r="A150">
        <v>149</v>
      </c>
      <c r="B150">
        <v>1847</v>
      </c>
    </row>
    <row r="151" spans="1:2" ht="12.75">
      <c r="A151">
        <v>150</v>
      </c>
      <c r="B151">
        <v>1846</v>
      </c>
    </row>
    <row r="152" spans="1:2" ht="12.75">
      <c r="A152">
        <v>151</v>
      </c>
      <c r="B152">
        <v>1845</v>
      </c>
    </row>
    <row r="153" spans="1:2" ht="12.75">
      <c r="A153">
        <v>152</v>
      </c>
      <c r="B153">
        <v>1844</v>
      </c>
    </row>
    <row r="154" spans="1:2" ht="12.75">
      <c r="A154">
        <v>153</v>
      </c>
      <c r="B154">
        <v>1843</v>
      </c>
    </row>
    <row r="155" spans="1:2" ht="12.75">
      <c r="A155">
        <v>154</v>
      </c>
      <c r="B155">
        <v>1842</v>
      </c>
    </row>
    <row r="156" spans="1:2" ht="12.75">
      <c r="A156">
        <v>155</v>
      </c>
      <c r="B156">
        <v>1841</v>
      </c>
    </row>
    <row r="157" spans="1:2" ht="12.75">
      <c r="A157">
        <v>156</v>
      </c>
      <c r="B157">
        <v>1840</v>
      </c>
    </row>
    <row r="158" spans="1:2" ht="12.75">
      <c r="A158">
        <v>157</v>
      </c>
      <c r="B158">
        <v>1839</v>
      </c>
    </row>
    <row r="159" spans="1:2" ht="12.75">
      <c r="A159">
        <v>158</v>
      </c>
      <c r="B159">
        <v>1838</v>
      </c>
    </row>
    <row r="160" spans="1:2" ht="12.75">
      <c r="A160">
        <v>159</v>
      </c>
      <c r="B160">
        <v>1837</v>
      </c>
    </row>
    <row r="161" spans="1:2" ht="12.75">
      <c r="A161">
        <v>160</v>
      </c>
      <c r="B161">
        <v>1836</v>
      </c>
    </row>
    <row r="162" spans="1:2" ht="12.75">
      <c r="A162">
        <v>161</v>
      </c>
      <c r="B162">
        <v>1835</v>
      </c>
    </row>
    <row r="163" spans="1:2" ht="12.75">
      <c r="A163">
        <v>162</v>
      </c>
      <c r="B163">
        <v>1834</v>
      </c>
    </row>
    <row r="164" spans="1:2" ht="12.75">
      <c r="A164">
        <v>163</v>
      </c>
      <c r="B164">
        <v>1833</v>
      </c>
    </row>
    <row r="165" spans="1:2" ht="12.75">
      <c r="A165">
        <v>164</v>
      </c>
      <c r="B165">
        <v>1832</v>
      </c>
    </row>
    <row r="166" spans="1:2" ht="12.75">
      <c r="A166">
        <v>165</v>
      </c>
      <c r="B166">
        <v>1831</v>
      </c>
    </row>
    <row r="167" spans="1:2" ht="12.75">
      <c r="A167">
        <v>166</v>
      </c>
      <c r="B167">
        <v>1830</v>
      </c>
    </row>
    <row r="168" spans="1:2" ht="12.75">
      <c r="A168">
        <v>167</v>
      </c>
      <c r="B168">
        <v>1829</v>
      </c>
    </row>
    <row r="169" spans="1:2" ht="12.75">
      <c r="A169">
        <v>168</v>
      </c>
      <c r="B169">
        <v>1828</v>
      </c>
    </row>
    <row r="170" spans="1:2" ht="12.75">
      <c r="A170">
        <v>169</v>
      </c>
      <c r="B170">
        <v>1827</v>
      </c>
    </row>
    <row r="171" spans="1:2" ht="12.75">
      <c r="A171">
        <v>170</v>
      </c>
      <c r="B171">
        <v>1826</v>
      </c>
    </row>
    <row r="172" spans="1:2" ht="12.75">
      <c r="A172">
        <v>171</v>
      </c>
      <c r="B172">
        <v>1825</v>
      </c>
    </row>
    <row r="173" spans="1:2" ht="12.75">
      <c r="A173">
        <v>172</v>
      </c>
      <c r="B173">
        <v>1824</v>
      </c>
    </row>
    <row r="174" spans="1:2" ht="12.75">
      <c r="A174">
        <v>173</v>
      </c>
      <c r="B174">
        <v>1823</v>
      </c>
    </row>
    <row r="175" spans="1:2" ht="12.75">
      <c r="A175">
        <v>174</v>
      </c>
      <c r="B175">
        <v>1822</v>
      </c>
    </row>
    <row r="176" spans="1:2" ht="12.75">
      <c r="A176">
        <v>175</v>
      </c>
      <c r="B176">
        <v>1821</v>
      </c>
    </row>
    <row r="177" spans="1:2" ht="12.75">
      <c r="A177">
        <v>176</v>
      </c>
      <c r="B177">
        <v>1820</v>
      </c>
    </row>
    <row r="178" spans="1:2" ht="12.75">
      <c r="A178">
        <v>177</v>
      </c>
      <c r="B178">
        <v>1819</v>
      </c>
    </row>
    <row r="179" spans="1:2" ht="12.75">
      <c r="A179">
        <v>178</v>
      </c>
      <c r="B179">
        <v>1818</v>
      </c>
    </row>
    <row r="180" spans="1:2" ht="12.75">
      <c r="A180">
        <v>179</v>
      </c>
      <c r="B180">
        <v>1817</v>
      </c>
    </row>
    <row r="181" spans="1:2" ht="12.75">
      <c r="A181">
        <v>180</v>
      </c>
      <c r="B181">
        <v>1816</v>
      </c>
    </row>
    <row r="182" spans="1:2" ht="12.75">
      <c r="A182">
        <v>181</v>
      </c>
      <c r="B182">
        <v>1815</v>
      </c>
    </row>
    <row r="183" spans="1:2" ht="12.75">
      <c r="A183">
        <v>182</v>
      </c>
      <c r="B183">
        <v>1814</v>
      </c>
    </row>
    <row r="184" spans="1:2" ht="12.75">
      <c r="A184">
        <v>183</v>
      </c>
      <c r="B184">
        <v>1813</v>
      </c>
    </row>
    <row r="185" spans="1:2" ht="12.75">
      <c r="A185">
        <v>184</v>
      </c>
      <c r="B185">
        <v>1812</v>
      </c>
    </row>
    <row r="186" spans="1:2" ht="12.75">
      <c r="A186">
        <v>185</v>
      </c>
      <c r="B186">
        <v>1811</v>
      </c>
    </row>
    <row r="187" spans="1:2" ht="12.75">
      <c r="A187">
        <v>186</v>
      </c>
      <c r="B187">
        <v>1810</v>
      </c>
    </row>
    <row r="188" spans="1:2" ht="12.75">
      <c r="A188">
        <v>187</v>
      </c>
      <c r="B188">
        <v>1809</v>
      </c>
    </row>
    <row r="189" spans="1:2" ht="12.75">
      <c r="A189">
        <v>188</v>
      </c>
      <c r="B189">
        <v>1808</v>
      </c>
    </row>
    <row r="190" spans="1:2" ht="12.75">
      <c r="A190">
        <v>189</v>
      </c>
      <c r="B190">
        <v>1807</v>
      </c>
    </row>
    <row r="191" spans="1:2" ht="12.75">
      <c r="A191">
        <v>190</v>
      </c>
      <c r="B191">
        <v>1806</v>
      </c>
    </row>
    <row r="192" ht="12.75">
      <c r="B192">
        <v>1805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Carbonate Research</dc:creator>
  <cp:keywords/>
  <dc:description/>
  <cp:lastModifiedBy>ian</cp:lastModifiedBy>
  <dcterms:created xsi:type="dcterms:W3CDTF">2010-12-02T09:39:40Z</dcterms:created>
  <dcterms:modified xsi:type="dcterms:W3CDTF">2011-12-28T20:59:09Z</dcterms:modified>
  <cp:category/>
  <cp:version/>
  <cp:contentType/>
  <cp:contentStatus/>
</cp:coreProperties>
</file>